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cra.sharepoint.com/sites/HYDROUSA/Documentos compartidos/General/Deliverables/WP5/Annex/"/>
    </mc:Choice>
  </mc:AlternateContent>
  <xr:revisionPtr revIDLastSave="1018" documentId="8_{114C435A-BB89-4ACB-B6D0-5E84259EE1C3}" xr6:coauthVersionLast="47" xr6:coauthVersionMax="47" xr10:uidLastSave="{5737B73E-6ED5-4F11-8537-B7B8472BFB97}"/>
  <bookViews>
    <workbookView xWindow="28680" yWindow="-120" windowWidth="29040" windowHeight="15840" xr2:uid="{3E12246D-AC62-4E74-B8C5-5A82399D9A5A}"/>
  </bookViews>
  <sheets>
    <sheet name="PhACs" sheetId="2" r:id="rId1"/>
    <sheet name="EDCs" sheetId="3" r:id="rId2"/>
    <sheet name="TCS" sheetId="4" r:id="rId3"/>
    <sheet name="Pesticides" sheetId="6" r:id="rId4"/>
    <sheet name="WL2015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2" i="2" l="1"/>
  <c r="D72" i="2"/>
  <c r="E72" i="2"/>
  <c r="F72" i="2"/>
  <c r="G72" i="2"/>
  <c r="G16" i="3"/>
  <c r="F16" i="3"/>
  <c r="E16" i="3"/>
  <c r="D16" i="3"/>
  <c r="C16" i="3"/>
  <c r="D9" i="4"/>
  <c r="E9" i="4"/>
  <c r="F9" i="4"/>
  <c r="G9" i="4"/>
  <c r="C9" i="4"/>
  <c r="G19" i="6"/>
  <c r="D19" i="6"/>
  <c r="E19" i="6"/>
  <c r="F19" i="6"/>
  <c r="C19" i="6"/>
  <c r="D18" i="5"/>
  <c r="E18" i="5"/>
  <c r="F18" i="5"/>
  <c r="C18" i="5"/>
  <c r="R6" i="3"/>
  <c r="S6" i="3"/>
  <c r="T6" i="3"/>
  <c r="Q28" i="2"/>
  <c r="O17" i="2"/>
  <c r="P17" i="2"/>
  <c r="Q17" i="2"/>
  <c r="O7" i="2" l="1"/>
  <c r="P7" i="2"/>
  <c r="Q7" i="2"/>
  <c r="O8" i="2"/>
  <c r="P8" i="2"/>
  <c r="Q8" i="2"/>
  <c r="O9" i="2"/>
  <c r="P9" i="2"/>
  <c r="Q9" i="2"/>
  <c r="O10" i="2"/>
  <c r="P10" i="2"/>
  <c r="Q10" i="2"/>
  <c r="O11" i="2"/>
  <c r="P11" i="2"/>
  <c r="Q11" i="2"/>
  <c r="O12" i="2"/>
  <c r="P12" i="2"/>
  <c r="Q12" i="2"/>
  <c r="O13" i="2"/>
  <c r="P13" i="2"/>
  <c r="Q13" i="2"/>
  <c r="O14" i="2"/>
  <c r="P14" i="2"/>
  <c r="Q14" i="2"/>
  <c r="O15" i="2"/>
  <c r="P15" i="2"/>
  <c r="Q15" i="2"/>
  <c r="O16" i="2"/>
  <c r="P16" i="2"/>
  <c r="Q16" i="2"/>
  <c r="O19" i="2"/>
  <c r="P19" i="2"/>
  <c r="Q19" i="2"/>
  <c r="O20" i="2"/>
  <c r="P20" i="2"/>
  <c r="Q20" i="2"/>
  <c r="O22" i="2"/>
  <c r="P22" i="2"/>
  <c r="Q22" i="2"/>
  <c r="O23" i="2"/>
  <c r="P23" i="2"/>
  <c r="Q23" i="2"/>
  <c r="O24" i="2"/>
  <c r="P24" i="2"/>
  <c r="Q24" i="2"/>
  <c r="O25" i="2"/>
  <c r="P25" i="2"/>
  <c r="Q25" i="2"/>
  <c r="O26" i="2"/>
  <c r="P26" i="2"/>
  <c r="Q26" i="2"/>
  <c r="O27" i="2"/>
  <c r="P27" i="2"/>
  <c r="Q27" i="2"/>
  <c r="O29" i="2"/>
  <c r="P29" i="2"/>
  <c r="Q29" i="2"/>
  <c r="O30" i="2"/>
  <c r="P30" i="2"/>
  <c r="Q30" i="2"/>
  <c r="O32" i="2"/>
  <c r="P32" i="2"/>
  <c r="Q32" i="2"/>
  <c r="O33" i="2"/>
  <c r="P33" i="2"/>
  <c r="Q33" i="2"/>
  <c r="O34" i="2"/>
  <c r="P34" i="2"/>
  <c r="Q34" i="2"/>
  <c r="O35" i="2"/>
  <c r="P35" i="2"/>
  <c r="Q35" i="2"/>
  <c r="O36" i="2"/>
  <c r="P36" i="2"/>
  <c r="Q36" i="2"/>
  <c r="O37" i="2"/>
  <c r="P37" i="2"/>
  <c r="Q37" i="2"/>
  <c r="O38" i="2"/>
  <c r="P38" i="2"/>
  <c r="Q38" i="2"/>
  <c r="O39" i="2"/>
  <c r="P39" i="2"/>
  <c r="Q39" i="2"/>
  <c r="O40" i="2"/>
  <c r="P40" i="2"/>
  <c r="Q40" i="2"/>
  <c r="O41" i="2"/>
  <c r="P41" i="2"/>
  <c r="Q41" i="2"/>
  <c r="O42" i="2"/>
  <c r="P42" i="2"/>
  <c r="Q42" i="2"/>
  <c r="O43" i="2"/>
  <c r="P43" i="2"/>
  <c r="Q43" i="2"/>
  <c r="O44" i="2"/>
  <c r="P44" i="2"/>
  <c r="Q44" i="2"/>
  <c r="O45" i="2"/>
  <c r="P45" i="2"/>
  <c r="Q45" i="2"/>
  <c r="O46" i="2"/>
  <c r="P46" i="2"/>
  <c r="Q46" i="2"/>
  <c r="O47" i="2"/>
  <c r="P47" i="2"/>
  <c r="Q47" i="2"/>
  <c r="O48" i="2"/>
  <c r="P48" i="2"/>
  <c r="Q48" i="2"/>
  <c r="O50" i="2"/>
  <c r="P50" i="2"/>
  <c r="Q50" i="2"/>
  <c r="O51" i="2"/>
  <c r="P51" i="2"/>
  <c r="Q51" i="2"/>
  <c r="O53" i="2"/>
  <c r="P53" i="2"/>
  <c r="Q53" i="2"/>
  <c r="O54" i="2"/>
  <c r="P54" i="2"/>
  <c r="Q54" i="2"/>
  <c r="O55" i="2"/>
  <c r="P55" i="2"/>
  <c r="Q55" i="2"/>
  <c r="O57" i="2"/>
  <c r="P57" i="2"/>
  <c r="Q57" i="2"/>
  <c r="O58" i="2"/>
  <c r="P58" i="2"/>
  <c r="Q58" i="2"/>
  <c r="O59" i="2"/>
  <c r="P59" i="2"/>
  <c r="Q59" i="2"/>
  <c r="O60" i="2"/>
  <c r="P60" i="2"/>
  <c r="Q60" i="2"/>
  <c r="O61" i="2"/>
  <c r="P61" i="2"/>
  <c r="Q61" i="2"/>
  <c r="O62" i="2"/>
  <c r="P62" i="2"/>
  <c r="Q62" i="2"/>
  <c r="O63" i="2"/>
  <c r="P63" i="2"/>
  <c r="Q63" i="2"/>
  <c r="O64" i="2"/>
  <c r="P64" i="2"/>
  <c r="Q64" i="2"/>
  <c r="O65" i="2"/>
  <c r="P65" i="2"/>
  <c r="Q65" i="2"/>
  <c r="O66" i="2"/>
  <c r="P66" i="2"/>
  <c r="Q66" i="2"/>
  <c r="O67" i="2"/>
  <c r="P67" i="2"/>
  <c r="Q67" i="2"/>
  <c r="O69" i="2"/>
  <c r="P69" i="2"/>
  <c r="Q69" i="2"/>
  <c r="Q6" i="2"/>
  <c r="P6" i="2"/>
  <c r="O6" i="2"/>
  <c r="R7" i="6"/>
  <c r="S7" i="6"/>
  <c r="T7" i="6"/>
  <c r="R8" i="6"/>
  <c r="T8" i="6"/>
  <c r="R9" i="6"/>
  <c r="S9" i="6"/>
  <c r="T9" i="6"/>
  <c r="R10" i="6"/>
  <c r="S10" i="6"/>
  <c r="T10" i="6"/>
  <c r="R11" i="6"/>
  <c r="S11" i="6"/>
  <c r="T11" i="6"/>
  <c r="R13" i="6"/>
  <c r="S13" i="6"/>
  <c r="T13" i="6"/>
  <c r="R14" i="6"/>
  <c r="S14" i="6"/>
  <c r="T14" i="6"/>
  <c r="R15" i="6"/>
  <c r="S15" i="6"/>
  <c r="T15" i="6"/>
  <c r="R16" i="6"/>
  <c r="S16" i="6"/>
  <c r="T16" i="6"/>
  <c r="R17" i="6"/>
  <c r="S17" i="6"/>
  <c r="T17" i="6"/>
  <c r="R18" i="6"/>
  <c r="S18" i="6"/>
  <c r="T18" i="6"/>
  <c r="S6" i="6"/>
  <c r="T6" i="6"/>
  <c r="R6" i="6"/>
  <c r="O7" i="5"/>
  <c r="P7" i="5"/>
  <c r="O8" i="5"/>
  <c r="P8" i="5"/>
  <c r="O9" i="5"/>
  <c r="P9" i="5"/>
  <c r="O10" i="5"/>
  <c r="P10" i="5"/>
  <c r="O11" i="5"/>
  <c r="P11" i="5"/>
  <c r="O12" i="5"/>
  <c r="P12" i="5"/>
  <c r="O13" i="5"/>
  <c r="P13" i="5"/>
  <c r="O14" i="5"/>
  <c r="P14" i="5"/>
  <c r="O15" i="5"/>
  <c r="P15" i="5"/>
  <c r="O16" i="5"/>
  <c r="P16" i="5"/>
  <c r="O17" i="5"/>
  <c r="P17" i="5"/>
  <c r="P6" i="5"/>
  <c r="O6" i="5"/>
  <c r="R7" i="4"/>
  <c r="S7" i="4"/>
  <c r="T7" i="4"/>
  <c r="S8" i="4"/>
  <c r="T8" i="4"/>
  <c r="S6" i="4"/>
  <c r="T6" i="4"/>
  <c r="R6" i="4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R8" i="3"/>
  <c r="R9" i="3"/>
  <c r="R10" i="3"/>
  <c r="R11" i="3"/>
  <c r="R13" i="3"/>
  <c r="R14" i="3"/>
  <c r="R15" i="3"/>
</calcChain>
</file>

<file path=xl/sharedStrings.xml><?xml version="1.0" encoding="utf-8"?>
<sst xmlns="http://schemas.openxmlformats.org/spreadsheetml/2006/main" count="924" uniqueCount="163">
  <si>
    <t>Concentrations (ng/L) of pharmaceutical active compounds (PhACs) in the exploratory sampling campaign</t>
  </si>
  <si>
    <t xml:space="preserve">Influent wastewater </t>
  </si>
  <si>
    <t>River</t>
  </si>
  <si>
    <t>Sea</t>
  </si>
  <si>
    <t xml:space="preserve">Antissa HYDRO 1 </t>
  </si>
  <si>
    <t>Voulgaris river (Lesvos)</t>
  </si>
  <si>
    <t>Tinos</t>
  </si>
  <si>
    <t>%RECOVERY</t>
  </si>
  <si>
    <t>LOD (ng/L)</t>
  </si>
  <si>
    <t>Therapeutic class</t>
  </si>
  <si>
    <t>Compound</t>
  </si>
  <si>
    <t>Influent</t>
  </si>
  <si>
    <t>Analgesics and anti-inflammatories</t>
  </si>
  <si>
    <t>Acetaminophen</t>
  </si>
  <si>
    <t>ND</t>
  </si>
  <si>
    <t>SAT</t>
  </si>
  <si>
    <t>Codeine</t>
  </si>
  <si>
    <t>&lt;LOQ</t>
  </si>
  <si>
    <t xml:space="preserve">Diclofenac </t>
  </si>
  <si>
    <t>Ibuprofen</t>
  </si>
  <si>
    <t>1-OH-IBU</t>
  </si>
  <si>
    <t>2-OH-IBU</t>
  </si>
  <si>
    <t>CBX-IBU</t>
  </si>
  <si>
    <t>Indomethacine</t>
  </si>
  <si>
    <t>Ketoprofen</t>
  </si>
  <si>
    <t>Meloxicam</t>
  </si>
  <si>
    <t>Naproxen</t>
  </si>
  <si>
    <t>Phenazone</t>
  </si>
  <si>
    <t>NA</t>
  </si>
  <si>
    <t>Tenoxicam</t>
  </si>
  <si>
    <t>Salicylic acid</t>
  </si>
  <si>
    <t>Antibiotics</t>
  </si>
  <si>
    <t>Azithromycin</t>
  </si>
  <si>
    <t>Amoxicilina</t>
  </si>
  <si>
    <t>Ciprofloxacin</t>
  </si>
  <si>
    <t>Clarithromycin</t>
  </si>
  <si>
    <t>Erithromycin</t>
  </si>
  <si>
    <t>Metronidazole</t>
  </si>
  <si>
    <t>OH-Metronidazole</t>
  </si>
  <si>
    <t>Ofloxacin</t>
  </si>
  <si>
    <t>Norfloxacin</t>
  </si>
  <si>
    <t xml:space="preserve">Sulfamethoxazole </t>
  </si>
  <si>
    <t>N-acetyl-sulfamethoxazole</t>
  </si>
  <si>
    <t>Enrofloxacin</t>
  </si>
  <si>
    <t>Tetracycline</t>
  </si>
  <si>
    <t>Oxytetracycline</t>
  </si>
  <si>
    <t>Chlortetracycline</t>
  </si>
  <si>
    <t>Cefalexin</t>
  </si>
  <si>
    <t>Clindamycin</t>
  </si>
  <si>
    <t>Trimethoprim</t>
  </si>
  <si>
    <t>Antihelmintic</t>
  </si>
  <si>
    <t>Levamisol</t>
  </si>
  <si>
    <t>Anti-hypertensives</t>
  </si>
  <si>
    <t>Irbesartan</t>
  </si>
  <si>
    <t>Losartan</t>
  </si>
  <si>
    <t>Valsartan</t>
  </si>
  <si>
    <t>Calcium Channel blocker</t>
  </si>
  <si>
    <t>Diltiazem</t>
  </si>
  <si>
    <t>Diuretics</t>
  </si>
  <si>
    <t>Furosemide</t>
  </si>
  <si>
    <t>Hydrochlorothiazide</t>
  </si>
  <si>
    <t>Histamine Receptor Antagonist</t>
  </si>
  <si>
    <t xml:space="preserve">Ranitidine </t>
  </si>
  <si>
    <t>Psychiatric Drugs</t>
  </si>
  <si>
    <t>Carbamazepine (CBZ)</t>
  </si>
  <si>
    <t>10,11Epoxy-CBZ</t>
  </si>
  <si>
    <t>2-OH-CBZ</t>
  </si>
  <si>
    <t>Alprazolam</t>
  </si>
  <si>
    <t>Citalopram</t>
  </si>
  <si>
    <t>Lorazepam</t>
  </si>
  <si>
    <t>Trazadone</t>
  </si>
  <si>
    <t>Fluoxetine</t>
  </si>
  <si>
    <t>Norfluoxetine</t>
  </si>
  <si>
    <t>Paroxetine</t>
  </si>
  <si>
    <t>Sertraline</t>
  </si>
  <si>
    <t>Venlafaxine (VFX)</t>
  </si>
  <si>
    <t xml:space="preserve">N-desmethyl-VLF </t>
  </si>
  <si>
    <t>O-desmethyl-VLF</t>
  </si>
  <si>
    <t>X-Ray Contrast Agent</t>
  </si>
  <si>
    <t>Iopromide</t>
  </si>
  <si>
    <t>β-Blocker</t>
  </si>
  <si>
    <t>Atenolol</t>
  </si>
  <si>
    <t>Metoprolol (MTP)</t>
  </si>
  <si>
    <t>MTP Acid</t>
  </si>
  <si>
    <t>Propanolol</t>
  </si>
  <si>
    <t>Sotalol</t>
  </si>
  <si>
    <t>Lipid Regulators</t>
  </si>
  <si>
    <t>Bezafibrate</t>
  </si>
  <si>
    <t>Pravastatin</t>
  </si>
  <si>
    <t>Fluvastatin</t>
  </si>
  <si>
    <t>Gemfibrozil</t>
  </si>
  <si>
    <t>Compound was found under the limit of detection</t>
  </si>
  <si>
    <t>Concentration under limit of quantification</t>
  </si>
  <si>
    <t>Not analysed in this campaign</t>
  </si>
  <si>
    <t>Value could not be calculated, concentration was too high</t>
  </si>
  <si>
    <t>Concentrations (ng/L) of endocrine disrupting compounds (EDCs) and related compounds in the exploratory sampling campaign</t>
  </si>
  <si>
    <t>LOQ  (ng/L)</t>
  </si>
  <si>
    <t>Class</t>
  </si>
  <si>
    <t>Hormones</t>
  </si>
  <si>
    <t xml:space="preserve">Estrone (E1) </t>
  </si>
  <si>
    <t>&lt;LOD</t>
  </si>
  <si>
    <t>Ethinylestradiol (EE2)</t>
  </si>
  <si>
    <t>Preservatives</t>
  </si>
  <si>
    <t>Methylparaben</t>
  </si>
  <si>
    <t>Propylparaben</t>
  </si>
  <si>
    <t>Plasticizers</t>
  </si>
  <si>
    <t>Bisphenol A</t>
  </si>
  <si>
    <t>BPS</t>
  </si>
  <si>
    <t>Stimulant</t>
  </si>
  <si>
    <t>Caffeine</t>
  </si>
  <si>
    <t>Anticorrosives</t>
  </si>
  <si>
    <t xml:space="preserve">Benzotriazole-1H </t>
  </si>
  <si>
    <t>Flame retardants</t>
  </si>
  <si>
    <t>TBEP</t>
  </si>
  <si>
    <t>TCEP</t>
  </si>
  <si>
    <t>Value could not be calculated, concentration was too high.</t>
  </si>
  <si>
    <t>Concentrations (ng/L) of triclosan (TCS) and analogues in the exploratory sampling campaign</t>
  </si>
  <si>
    <t>Antissa HYDRO 1</t>
  </si>
  <si>
    <t>LOQ (ng/L)</t>
  </si>
  <si>
    <t>TCS and analogues</t>
  </si>
  <si>
    <t xml:space="preserve">2,4-dichlorophenol </t>
  </si>
  <si>
    <t>Methyltriclosan</t>
  </si>
  <si>
    <t>Triclosan</t>
  </si>
  <si>
    <t>Concentrations (ng/L) of 2015 Watch list (WL2015) compounds in the exploratory sampling campaign</t>
  </si>
  <si>
    <t>Watchlist 2015</t>
  </si>
  <si>
    <t xml:space="preserve">Imidacloprid </t>
  </si>
  <si>
    <t>Thiacloprid</t>
  </si>
  <si>
    <t xml:space="preserve">Thiamethoxam </t>
  </si>
  <si>
    <t>Clothianidin</t>
  </si>
  <si>
    <t>Acetamiprid</t>
  </si>
  <si>
    <t>Methiocarb</t>
  </si>
  <si>
    <t>Erythromycin</t>
  </si>
  <si>
    <t>Estrone</t>
  </si>
  <si>
    <t>Estradiol</t>
  </si>
  <si>
    <t>Ethinylestradiol</t>
  </si>
  <si>
    <t>Concentrations (ng/L) of pesticides in the exploratory sampling campaign</t>
  </si>
  <si>
    <t>Pesticides</t>
  </si>
  <si>
    <t>Diuron</t>
  </si>
  <si>
    <t>&lt; LOD</t>
  </si>
  <si>
    <t>Isoproturon</t>
  </si>
  <si>
    <t>Dichlorvos</t>
  </si>
  <si>
    <t>NR</t>
  </si>
  <si>
    <t>Chlorpyrifos</t>
  </si>
  <si>
    <t>Chlorfenvinphos</t>
  </si>
  <si>
    <t>Alachlor</t>
  </si>
  <si>
    <t>Trifluralin</t>
  </si>
  <si>
    <t>Atrazine</t>
  </si>
  <si>
    <t>Terbuthylazine</t>
  </si>
  <si>
    <t>Simazine</t>
  </si>
  <si>
    <t>Irgarol</t>
  </si>
  <si>
    <t>DCPU</t>
  </si>
  <si>
    <t>DCPMU</t>
  </si>
  <si>
    <t>Compound recovery was too low to be considered</t>
  </si>
  <si>
    <t>BPA</t>
  </si>
  <si>
    <r>
      <t>102%</t>
    </r>
    <r>
      <rPr>
        <sz val="11"/>
        <color theme="1"/>
        <rFont val="Calibri"/>
        <family val="2"/>
        <scheme val="minor"/>
      </rPr>
      <t>*</t>
    </r>
  </si>
  <si>
    <r>
      <t>11%</t>
    </r>
    <r>
      <rPr>
        <sz val="11"/>
        <color theme="1"/>
        <rFont val="Calibri"/>
        <family val="2"/>
        <scheme val="minor"/>
      </rPr>
      <t>*</t>
    </r>
  </si>
  <si>
    <t>Total</t>
  </si>
  <si>
    <t xml:space="preserve">*The compound recovery could not be calculated with samples from Greece through the high concentrations. </t>
  </si>
  <si>
    <t>Provided value corresponds to a further recovery calculated with samples from Catalonia (NE Spain).</t>
  </si>
  <si>
    <t>Tamsulosin</t>
  </si>
  <si>
    <t>Sablutamol</t>
  </si>
  <si>
    <t>Alpha Blocker</t>
  </si>
  <si>
    <t>To treat Asthma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</si>
</sst>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8" fillId="0" borderId="0"/>
  </cellStyleXfs>
  <cellXfs count="33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/>
    </xf>
    <xf numFmtId="10" fontId="1" fillId="0" borderId="0" xfId="0" applyNumberFormat="1" applyFont="1"/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9" fillId="0" borderId="0" xfId="0" applyFont="1"/>
    <xf numFmtId="0" fontId="7" fillId="0" borderId="19" xfId="0" applyFont="1" applyBorder="1" applyAlignment="1">
      <alignment horizontal="center" vertical="center"/>
    </xf>
    <xf numFmtId="165" fontId="0" fillId="0" borderId="30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" fontId="1" fillId="0" borderId="31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right"/>
    </xf>
    <xf numFmtId="0" fontId="1" fillId="0" borderId="13" xfId="0" applyFont="1" applyBorder="1"/>
    <xf numFmtId="0" fontId="1" fillId="0" borderId="11" xfId="0" applyFont="1" applyBorder="1"/>
    <xf numFmtId="0" fontId="4" fillId="0" borderId="4" xfId="0" applyFont="1" applyBorder="1" applyAlignment="1">
      <alignment horizontal="right"/>
    </xf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" fillId="0" borderId="39" xfId="0" applyFont="1" applyBorder="1"/>
    <xf numFmtId="0" fontId="1" fillId="0" borderId="40" xfId="0" applyFont="1" applyBorder="1"/>
    <xf numFmtId="0" fontId="0" fillId="0" borderId="11" xfId="0" applyBorder="1"/>
    <xf numFmtId="0" fontId="0" fillId="0" borderId="1" xfId="0" applyBorder="1"/>
    <xf numFmtId="0" fontId="0" fillId="0" borderId="39" xfId="0" applyBorder="1"/>
    <xf numFmtId="0" fontId="0" fillId="0" borderId="40" xfId="0" applyBorder="1"/>
    <xf numFmtId="1" fontId="1" fillId="0" borderId="28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0" fillId="0" borderId="43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6" xfId="0" applyNumberForma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0" fillId="0" borderId="4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39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2" fontId="1" fillId="0" borderId="33" xfId="0" applyNumberFormat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2" fontId="1" fillId="0" borderId="34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2" fontId="1" fillId="0" borderId="4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5" fontId="0" fillId="0" borderId="33" xfId="0" applyNumberFormat="1" applyBorder="1" applyAlignment="1">
      <alignment horizontal="center"/>
    </xf>
    <xf numFmtId="165" fontId="0" fillId="0" borderId="34" xfId="0" applyNumberFormat="1" applyBorder="1" applyAlignment="1">
      <alignment horizontal="center"/>
    </xf>
    <xf numFmtId="165" fontId="0" fillId="0" borderId="35" xfId="0" applyNumberFormat="1" applyBorder="1" applyAlignment="1">
      <alignment horizontal="center"/>
    </xf>
    <xf numFmtId="0" fontId="7" fillId="0" borderId="4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165" fontId="0" fillId="0" borderId="44" xfId="0" applyNumberFormat="1" applyBorder="1" applyAlignment="1">
      <alignment horizontal="center"/>
    </xf>
    <xf numFmtId="165" fontId="0" fillId="0" borderId="31" xfId="0" applyNumberFormat="1" applyBorder="1" applyAlignment="1">
      <alignment horizontal="left"/>
    </xf>
    <xf numFmtId="165" fontId="0" fillId="0" borderId="32" xfId="0" applyNumberFormat="1" applyBorder="1" applyAlignment="1">
      <alignment horizontal="left"/>
    </xf>
    <xf numFmtId="0" fontId="1" fillId="0" borderId="30" xfId="0" applyFont="1" applyBorder="1" applyAlignment="1">
      <alignment horizontal="left" vertical="center"/>
    </xf>
    <xf numFmtId="165" fontId="0" fillId="0" borderId="37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50" xfId="0" applyNumberForma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164" fontId="0" fillId="0" borderId="7" xfId="0" applyNumberFormat="1" applyBorder="1" applyAlignment="1">
      <alignment horizontal="center" vertical="center"/>
    </xf>
    <xf numFmtId="9" fontId="3" fillId="0" borderId="29" xfId="0" applyNumberFormat="1" applyFont="1" applyBorder="1" applyAlignment="1">
      <alignment horizontal="center" vertical="center"/>
    </xf>
    <xf numFmtId="9" fontId="3" fillId="0" borderId="28" xfId="0" applyNumberFormat="1" applyFont="1" applyBorder="1" applyAlignment="1">
      <alignment horizontal="center" vertical="center"/>
    </xf>
    <xf numFmtId="9" fontId="3" fillId="0" borderId="31" xfId="0" applyNumberFormat="1" applyFont="1" applyBorder="1" applyAlignment="1">
      <alignment horizontal="center" vertical="center"/>
    </xf>
    <xf numFmtId="9" fontId="3" fillId="0" borderId="41" xfId="0" applyNumberFormat="1" applyFont="1" applyBorder="1" applyAlignment="1">
      <alignment horizontal="center" vertical="center"/>
    </xf>
    <xf numFmtId="9" fontId="3" fillId="0" borderId="30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4" xfId="1" applyFont="1" applyBorder="1" applyAlignment="1">
      <alignment horizontal="left" vertic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0" fillId="0" borderId="46" xfId="0" applyNumberFormat="1" applyBorder="1" applyAlignment="1">
      <alignment horizontal="center" vertical="center"/>
    </xf>
    <xf numFmtId="0" fontId="3" fillId="0" borderId="45" xfId="1" applyFont="1" applyBorder="1" applyAlignment="1">
      <alignment horizontal="center" vertical="center"/>
    </xf>
    <xf numFmtId="1" fontId="3" fillId="0" borderId="45" xfId="1" applyNumberFormat="1" applyFont="1" applyBorder="1" applyAlignment="1">
      <alignment horizontal="center" vertical="center"/>
    </xf>
    <xf numFmtId="9" fontId="3" fillId="0" borderId="33" xfId="0" applyNumberFormat="1" applyFont="1" applyBorder="1" applyAlignment="1">
      <alignment horizontal="center" vertical="center"/>
    </xf>
    <xf numFmtId="9" fontId="3" fillId="0" borderId="34" xfId="0" applyNumberFormat="1" applyFont="1" applyBorder="1" applyAlignment="1">
      <alignment horizontal="center" vertical="center"/>
    </xf>
    <xf numFmtId="9" fontId="3" fillId="0" borderId="45" xfId="0" applyNumberFormat="1" applyFont="1" applyBorder="1" applyAlignment="1">
      <alignment horizontal="center" vertical="center"/>
    </xf>
    <xf numFmtId="9" fontId="3" fillId="0" borderId="52" xfId="0" applyNumberFormat="1" applyFont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/>
    </xf>
    <xf numFmtId="9" fontId="3" fillId="0" borderId="32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3" xfId="0" applyBorder="1"/>
    <xf numFmtId="0" fontId="7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" fontId="0" fillId="0" borderId="46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8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3" fillId="0" borderId="32" xfId="1" applyNumberFormat="1" applyFont="1" applyBorder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" fontId="0" fillId="0" borderId="44" xfId="0" applyNumberFormat="1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1" fontId="0" fillId="0" borderId="43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0" fillId="0" borderId="35" xfId="0" applyNumberFormat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/>
    </xf>
    <xf numFmtId="1" fontId="3" fillId="0" borderId="30" xfId="0" applyNumberFormat="1" applyFont="1" applyBorder="1" applyAlignment="1">
      <alignment horizontal="center"/>
    </xf>
    <xf numFmtId="1" fontId="3" fillId="0" borderId="46" xfId="0" applyNumberFormat="1" applyFon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1" fontId="3" fillId="0" borderId="28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45" xfId="0" applyNumberFormat="1" applyFont="1" applyBorder="1" applyAlignment="1">
      <alignment horizontal="center"/>
    </xf>
    <xf numFmtId="1" fontId="3" fillId="0" borderId="31" xfId="0" applyNumberFormat="1" applyFont="1" applyBorder="1" applyAlignment="1">
      <alignment horizontal="center"/>
    </xf>
    <xf numFmtId="1" fontId="3" fillId="0" borderId="50" xfId="0" applyNumberFormat="1" applyFont="1" applyBorder="1" applyAlignment="1">
      <alignment horizontal="center"/>
    </xf>
    <xf numFmtId="9" fontId="0" fillId="0" borderId="32" xfId="0" applyNumberFormat="1" applyBorder="1" applyAlignment="1">
      <alignment horizontal="center" vertical="center"/>
    </xf>
    <xf numFmtId="9" fontId="0" fillId="0" borderId="33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/>
    </xf>
    <xf numFmtId="14" fontId="10" fillId="0" borderId="40" xfId="0" applyNumberFormat="1" applyFont="1" applyBorder="1" applyAlignment="1">
      <alignment horizontal="center"/>
    </xf>
    <xf numFmtId="1" fontId="1" fillId="0" borderId="43" xfId="0" applyNumberFormat="1" applyFont="1" applyBorder="1" applyAlignment="1">
      <alignment horizontal="center" vertical="center"/>
    </xf>
    <xf numFmtId="1" fontId="1" fillId="0" borderId="36" xfId="0" applyNumberFormat="1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1" fontId="10" fillId="2" borderId="12" xfId="0" applyNumberFormat="1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1" fillId="0" borderId="10" xfId="0" applyFont="1" applyBorder="1"/>
    <xf numFmtId="0" fontId="11" fillId="0" borderId="4" xfId="0" applyFont="1" applyBorder="1"/>
    <xf numFmtId="0" fontId="12" fillId="0" borderId="5" xfId="0" applyFont="1" applyBorder="1" applyAlignment="1">
      <alignment horizontal="center" vertical="center"/>
    </xf>
    <xf numFmtId="1" fontId="3" fillId="0" borderId="53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1" fontId="3" fillId="0" borderId="54" xfId="0" applyNumberFormat="1" applyFont="1" applyBorder="1" applyAlignment="1">
      <alignment horizontal="center"/>
    </xf>
    <xf numFmtId="1" fontId="3" fillId="0" borderId="48" xfId="0" applyNumberFormat="1" applyFont="1" applyBorder="1" applyAlignment="1">
      <alignment horizontal="center"/>
    </xf>
    <xf numFmtId="1" fontId="3" fillId="0" borderId="49" xfId="0" applyNumberFormat="1" applyFont="1" applyBorder="1" applyAlignment="1">
      <alignment horizontal="center"/>
    </xf>
    <xf numFmtId="1" fontId="3" fillId="0" borderId="23" xfId="0" applyNumberFormat="1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52" xfId="0" applyFont="1" applyBorder="1" applyAlignment="1">
      <alignment horizontal="center" vertical="center"/>
    </xf>
    <xf numFmtId="0" fontId="0" fillId="0" borderId="12" xfId="0" applyBorder="1"/>
    <xf numFmtId="164" fontId="10" fillId="0" borderId="47" xfId="0" applyNumberFormat="1" applyFont="1" applyBorder="1" applyAlignment="1">
      <alignment horizontal="center" vertical="center"/>
    </xf>
    <xf numFmtId="164" fontId="10" fillId="0" borderId="48" xfId="0" applyNumberFormat="1" applyFont="1" applyBorder="1" applyAlignment="1">
      <alignment horizontal="center" vertical="center"/>
    </xf>
    <xf numFmtId="164" fontId="10" fillId="0" borderId="49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3" fillId="0" borderId="7" xfId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3" fillId="0" borderId="34" xfId="1" applyFont="1" applyBorder="1" applyAlignment="1">
      <alignment horizontal="left" vertical="center"/>
    </xf>
    <xf numFmtId="1" fontId="3" fillId="0" borderId="34" xfId="1" applyNumberFormat="1" applyFont="1" applyBorder="1" applyAlignment="1">
      <alignment horizontal="center" vertical="center"/>
    </xf>
    <xf numFmtId="1" fontId="3" fillId="0" borderId="29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164" fontId="0" fillId="0" borderId="34" xfId="0" applyNumberFormat="1" applyBorder="1" applyAlignment="1">
      <alignment horizontal="left" vertical="center"/>
    </xf>
    <xf numFmtId="164" fontId="0" fillId="0" borderId="38" xfId="0" applyNumberForma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/>
    </xf>
    <xf numFmtId="164" fontId="1" fillId="0" borderId="52" xfId="0" applyNumberFormat="1" applyFont="1" applyBorder="1" applyAlignment="1">
      <alignment horizontal="center" vertical="center"/>
    </xf>
    <xf numFmtId="164" fontId="1" fillId="0" borderId="41" xfId="0" applyNumberFormat="1" applyFont="1" applyBorder="1" applyAlignment="1">
      <alignment horizontal="center" vertical="center"/>
    </xf>
    <xf numFmtId="164" fontId="1" fillId="0" borderId="53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1" fillId="0" borderId="45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164" fontId="0" fillId="0" borderId="45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0" fillId="0" borderId="8" xfId="0" applyBorder="1"/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</cellXfs>
  <cellStyles count="4">
    <cellStyle name="Normal" xfId="0" builtinId="0"/>
    <cellStyle name="Normal 2" xfId="1" xr:uid="{46BDE58A-4323-4738-B2A3-8DFE48728DB3}"/>
    <cellStyle name="Normal 2 2" xfId="3" xr:uid="{39005A12-F9A4-403C-A5EA-6F4231330DD0}"/>
    <cellStyle name="Normal 3" xfId="2" xr:uid="{9C944459-9FB0-40C6-9442-EC2DA73832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332BC-F9FF-449F-B9B9-9746445FF1B9}">
  <dimension ref="A1:T362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5" x14ac:dyDescent="0.25"/>
  <cols>
    <col min="1" max="1" width="15.7109375" customWidth="1"/>
    <col min="2" max="2" width="20.7109375" customWidth="1"/>
    <col min="3" max="5" width="11.7109375" customWidth="1"/>
    <col min="6" max="6" width="23.7109375" customWidth="1"/>
    <col min="7" max="7" width="14.5703125" customWidth="1"/>
    <col min="8" max="8" width="9.7109375" customWidth="1"/>
    <col min="9" max="9" width="20.7109375" customWidth="1"/>
    <col min="10" max="13" width="9.7109375" customWidth="1"/>
    <col min="14" max="14" width="20.7109375" customWidth="1"/>
    <col min="15" max="20" width="9.7109375" customWidth="1"/>
  </cols>
  <sheetData>
    <row r="1" spans="1:20" x14ac:dyDescent="0.25">
      <c r="A1" s="71" t="s">
        <v>0</v>
      </c>
    </row>
    <row r="2" spans="1:20" ht="15.75" thickBot="1" x14ac:dyDescent="0.3"/>
    <row r="3" spans="1:20" ht="15.75" thickBot="1" x14ac:dyDescent="0.3">
      <c r="B3" s="82"/>
      <c r="C3" s="254" t="s">
        <v>1</v>
      </c>
      <c r="D3" s="255"/>
      <c r="E3" s="256"/>
      <c r="F3" s="6" t="s">
        <v>2</v>
      </c>
      <c r="G3" s="74" t="s">
        <v>3</v>
      </c>
      <c r="H3" s="1"/>
      <c r="I3" s="1"/>
      <c r="J3" s="3"/>
      <c r="K3" s="3"/>
      <c r="L3" s="3"/>
      <c r="Q3" s="23"/>
      <c r="T3" s="23"/>
    </row>
    <row r="4" spans="1:20" ht="15.75" thickBot="1" x14ac:dyDescent="0.3">
      <c r="B4" s="83"/>
      <c r="C4" s="260" t="s">
        <v>4</v>
      </c>
      <c r="D4" s="261"/>
      <c r="E4" s="262"/>
      <c r="F4" s="6" t="s">
        <v>5</v>
      </c>
      <c r="G4" s="6" t="s">
        <v>6</v>
      </c>
      <c r="H4" s="9"/>
      <c r="I4" s="251" t="s">
        <v>7</v>
      </c>
      <c r="J4" s="252"/>
      <c r="K4" s="252"/>
      <c r="L4" s="253"/>
      <c r="O4" s="248" t="s">
        <v>8</v>
      </c>
      <c r="P4" s="249"/>
      <c r="Q4" s="250"/>
      <c r="R4" s="242" t="s">
        <v>118</v>
      </c>
      <c r="S4" s="243"/>
      <c r="T4" s="244"/>
    </row>
    <row r="5" spans="1:20" ht="15.75" thickBot="1" x14ac:dyDescent="0.3">
      <c r="A5" s="4" t="s">
        <v>9</v>
      </c>
      <c r="B5" s="70" t="s">
        <v>10</v>
      </c>
      <c r="C5" s="210">
        <v>43718</v>
      </c>
      <c r="D5" s="211">
        <v>43719</v>
      </c>
      <c r="E5" s="211">
        <v>43720</v>
      </c>
      <c r="F5" s="212">
        <v>43722</v>
      </c>
      <c r="G5" s="213">
        <v>43723</v>
      </c>
      <c r="H5" s="10"/>
      <c r="I5" s="114"/>
      <c r="J5" s="131" t="s">
        <v>11</v>
      </c>
      <c r="K5" s="131" t="s">
        <v>2</v>
      </c>
      <c r="L5" s="65" t="s">
        <v>3</v>
      </c>
      <c r="M5" s="35"/>
      <c r="N5" s="241"/>
      <c r="O5" s="65" t="s">
        <v>11</v>
      </c>
      <c r="P5" s="65" t="s">
        <v>2</v>
      </c>
      <c r="Q5" s="65" t="s">
        <v>3</v>
      </c>
      <c r="R5" s="65" t="s">
        <v>11</v>
      </c>
      <c r="S5" s="60" t="s">
        <v>2</v>
      </c>
      <c r="T5" s="65" t="s">
        <v>3</v>
      </c>
    </row>
    <row r="6" spans="1:20" x14ac:dyDescent="0.25">
      <c r="A6" s="257" t="s">
        <v>12</v>
      </c>
      <c r="B6" s="105" t="s">
        <v>13</v>
      </c>
      <c r="C6" s="184">
        <v>305066.67</v>
      </c>
      <c r="D6" s="185">
        <v>102266.67</v>
      </c>
      <c r="E6" s="186">
        <v>32080</v>
      </c>
      <c r="F6" s="185" t="s">
        <v>14</v>
      </c>
      <c r="G6" s="185">
        <v>17.25</v>
      </c>
      <c r="H6" s="7"/>
      <c r="I6" s="105" t="s">
        <v>13</v>
      </c>
      <c r="J6" s="225" t="s">
        <v>28</v>
      </c>
      <c r="K6" s="119">
        <v>0.5</v>
      </c>
      <c r="L6" s="119">
        <v>0.66</v>
      </c>
      <c r="N6" s="122" t="s">
        <v>13</v>
      </c>
      <c r="O6" s="55">
        <f>R6/3.3</f>
        <v>129.10606060606062</v>
      </c>
      <c r="P6" s="55">
        <f>S6/3.3</f>
        <v>11.042424242424243</v>
      </c>
      <c r="Q6" s="55">
        <f>T6/3.3</f>
        <v>11.415151515151516</v>
      </c>
      <c r="R6" s="55">
        <v>426.05</v>
      </c>
      <c r="S6" s="276">
        <v>36.44</v>
      </c>
      <c r="T6" s="55">
        <v>37.67</v>
      </c>
    </row>
    <row r="7" spans="1:20" ht="15" customHeight="1" x14ac:dyDescent="0.25">
      <c r="A7" s="258"/>
      <c r="B7" s="106" t="s">
        <v>16</v>
      </c>
      <c r="C7" s="187">
        <v>335.97</v>
      </c>
      <c r="D7" s="188">
        <v>125.85</v>
      </c>
      <c r="E7" s="189">
        <v>171.31</v>
      </c>
      <c r="F7" s="188" t="s">
        <v>14</v>
      </c>
      <c r="G7" s="188" t="s">
        <v>17</v>
      </c>
      <c r="H7" s="7"/>
      <c r="I7" s="106" t="s">
        <v>16</v>
      </c>
      <c r="J7" s="206">
        <v>0.48</v>
      </c>
      <c r="K7" s="116">
        <v>0.56999999999999995</v>
      </c>
      <c r="L7" s="116">
        <v>0.48</v>
      </c>
      <c r="N7" s="123" t="s">
        <v>16</v>
      </c>
      <c r="O7" s="56">
        <f t="shared" ref="O7:O69" si="0">R7/3.3</f>
        <v>1.4181818181818182</v>
      </c>
      <c r="P7" s="56">
        <f t="shared" ref="P7:P69" si="1">S7/3.3</f>
        <v>1.26969696969697</v>
      </c>
      <c r="Q7" s="56">
        <f t="shared" ref="Q7:Q69" si="2">T7/3.3</f>
        <v>1.2484848484848485</v>
      </c>
      <c r="R7" s="56">
        <v>4.68</v>
      </c>
      <c r="S7" s="277">
        <v>4.1900000000000004</v>
      </c>
      <c r="T7" s="56">
        <v>4.12</v>
      </c>
    </row>
    <row r="8" spans="1:20" x14ac:dyDescent="0.25">
      <c r="A8" s="258"/>
      <c r="B8" s="106" t="s">
        <v>18</v>
      </c>
      <c r="C8" s="187">
        <v>1779.12</v>
      </c>
      <c r="D8" s="188">
        <v>1494.36</v>
      </c>
      <c r="E8" s="189" t="s">
        <v>14</v>
      </c>
      <c r="F8" s="188" t="s">
        <v>14</v>
      </c>
      <c r="G8" s="188" t="s">
        <v>14</v>
      </c>
      <c r="H8" s="7"/>
      <c r="I8" s="106" t="s">
        <v>18</v>
      </c>
      <c r="J8" s="206">
        <v>1.06</v>
      </c>
      <c r="K8" s="116">
        <v>0.81</v>
      </c>
      <c r="L8" s="116">
        <v>1.08</v>
      </c>
      <c r="N8" s="123" t="s">
        <v>18</v>
      </c>
      <c r="O8" s="56">
        <f t="shared" si="0"/>
        <v>6.6939393939393943</v>
      </c>
      <c r="P8" s="56">
        <f t="shared" si="1"/>
        <v>2.4272727272727272</v>
      </c>
      <c r="Q8" s="56">
        <f t="shared" si="2"/>
        <v>2.0303030303030303</v>
      </c>
      <c r="R8" s="56">
        <v>22.09</v>
      </c>
      <c r="S8" s="277">
        <v>8.01</v>
      </c>
      <c r="T8" s="56">
        <v>6.7</v>
      </c>
    </row>
    <row r="9" spans="1:20" x14ac:dyDescent="0.25">
      <c r="A9" s="258"/>
      <c r="B9" s="106" t="s">
        <v>19</v>
      </c>
      <c r="C9" s="187">
        <v>14674</v>
      </c>
      <c r="D9" s="188">
        <v>17669.52</v>
      </c>
      <c r="E9" s="189">
        <v>17102.8</v>
      </c>
      <c r="F9" s="188">
        <v>6.5</v>
      </c>
      <c r="G9" s="188">
        <v>2.68</v>
      </c>
      <c r="H9" s="7"/>
      <c r="I9" s="106" t="s">
        <v>19</v>
      </c>
      <c r="J9" s="206">
        <v>0.72</v>
      </c>
      <c r="K9" s="116">
        <v>0.54</v>
      </c>
      <c r="L9" s="116">
        <v>0.7</v>
      </c>
      <c r="N9" s="123" t="s">
        <v>19</v>
      </c>
      <c r="O9" s="56">
        <f t="shared" si="0"/>
        <v>107.27272727272728</v>
      </c>
      <c r="P9" s="56">
        <f t="shared" si="1"/>
        <v>7.6818181818181825</v>
      </c>
      <c r="Q9" s="56">
        <f t="shared" si="2"/>
        <v>6.790909090909091</v>
      </c>
      <c r="R9" s="56">
        <v>354</v>
      </c>
      <c r="S9" s="277">
        <v>25.35</v>
      </c>
      <c r="T9" s="56">
        <v>22.41</v>
      </c>
    </row>
    <row r="10" spans="1:20" x14ac:dyDescent="0.25">
      <c r="A10" s="258"/>
      <c r="B10" s="107" t="s">
        <v>20</v>
      </c>
      <c r="C10" s="187">
        <v>1276.33</v>
      </c>
      <c r="D10" s="188">
        <v>1239</v>
      </c>
      <c r="E10" s="189">
        <v>1155</v>
      </c>
      <c r="F10" s="188" t="s">
        <v>14</v>
      </c>
      <c r="G10" s="188" t="s">
        <v>14</v>
      </c>
      <c r="H10" s="7"/>
      <c r="I10" s="107" t="s">
        <v>20</v>
      </c>
      <c r="J10" s="206">
        <v>1.1399999999999999</v>
      </c>
      <c r="K10" s="116">
        <v>0.89</v>
      </c>
      <c r="L10" s="116">
        <v>0.91</v>
      </c>
      <c r="N10" s="124" t="s">
        <v>20</v>
      </c>
      <c r="O10" s="56">
        <f t="shared" si="0"/>
        <v>103.05151515151516</v>
      </c>
      <c r="P10" s="56">
        <f t="shared" si="1"/>
        <v>21.139393939393941</v>
      </c>
      <c r="Q10" s="56">
        <f t="shared" si="2"/>
        <v>23.075757575757578</v>
      </c>
      <c r="R10" s="56">
        <v>340.07</v>
      </c>
      <c r="S10" s="277">
        <v>69.760000000000005</v>
      </c>
      <c r="T10" s="56">
        <v>76.150000000000006</v>
      </c>
    </row>
    <row r="11" spans="1:20" x14ac:dyDescent="0.25">
      <c r="A11" s="258"/>
      <c r="B11" s="107" t="s">
        <v>21</v>
      </c>
      <c r="C11" s="187">
        <v>2720.88</v>
      </c>
      <c r="D11" s="188">
        <v>3324.51</v>
      </c>
      <c r="E11" s="189">
        <v>1007.57</v>
      </c>
      <c r="F11" s="188">
        <v>17.8</v>
      </c>
      <c r="G11" s="188">
        <v>6.9</v>
      </c>
      <c r="H11" s="7"/>
      <c r="I11" s="107" t="s">
        <v>21</v>
      </c>
      <c r="J11" s="206">
        <v>4.88</v>
      </c>
      <c r="K11" s="116">
        <v>0.96</v>
      </c>
      <c r="L11" s="116">
        <v>1.07</v>
      </c>
      <c r="N11" s="124" t="s">
        <v>21</v>
      </c>
      <c r="O11" s="56">
        <f t="shared" si="0"/>
        <v>7.2606060606060616</v>
      </c>
      <c r="P11" s="56">
        <f t="shared" si="1"/>
        <v>44.169696969696972</v>
      </c>
      <c r="Q11" s="56">
        <f t="shared" si="2"/>
        <v>33.396969696969698</v>
      </c>
      <c r="R11" s="56">
        <v>23.96</v>
      </c>
      <c r="S11" s="277">
        <v>145.76</v>
      </c>
      <c r="T11" s="56">
        <v>110.21</v>
      </c>
    </row>
    <row r="12" spans="1:20" x14ac:dyDescent="0.25">
      <c r="A12" s="258"/>
      <c r="B12" s="107" t="s">
        <v>22</v>
      </c>
      <c r="C12" s="187" t="s">
        <v>14</v>
      </c>
      <c r="D12" s="188" t="s">
        <v>14</v>
      </c>
      <c r="E12" s="189" t="s">
        <v>14</v>
      </c>
      <c r="F12" s="188" t="s">
        <v>14</v>
      </c>
      <c r="G12" s="188" t="s">
        <v>14</v>
      </c>
      <c r="H12" s="7"/>
      <c r="I12" s="107" t="s">
        <v>22</v>
      </c>
      <c r="J12" s="206">
        <v>0.74</v>
      </c>
      <c r="K12" s="116">
        <v>0.45</v>
      </c>
      <c r="L12" s="116">
        <v>0.95</v>
      </c>
      <c r="N12" s="124" t="s">
        <v>22</v>
      </c>
      <c r="O12" s="56">
        <f t="shared" si="0"/>
        <v>3.2787878787878793</v>
      </c>
      <c r="P12" s="56">
        <f t="shared" si="1"/>
        <v>10.015151515151516</v>
      </c>
      <c r="Q12" s="56">
        <f t="shared" si="2"/>
        <v>8.4333333333333336</v>
      </c>
      <c r="R12" s="56">
        <v>10.82</v>
      </c>
      <c r="S12" s="277">
        <v>33.049999999999997</v>
      </c>
      <c r="T12" s="56">
        <v>27.83</v>
      </c>
    </row>
    <row r="13" spans="1:20" x14ac:dyDescent="0.25">
      <c r="A13" s="258"/>
      <c r="B13" s="106" t="s">
        <v>23</v>
      </c>
      <c r="C13" s="187" t="s">
        <v>14</v>
      </c>
      <c r="D13" s="188" t="s">
        <v>14</v>
      </c>
      <c r="E13" s="189" t="s">
        <v>14</v>
      </c>
      <c r="F13" s="188" t="s">
        <v>14</v>
      </c>
      <c r="G13" s="188" t="s">
        <v>14</v>
      </c>
      <c r="H13" s="7"/>
      <c r="I13" s="106" t="s">
        <v>23</v>
      </c>
      <c r="J13" s="206">
        <v>0.75</v>
      </c>
      <c r="K13" s="116">
        <v>0.67</v>
      </c>
      <c r="L13" s="116">
        <v>0.7</v>
      </c>
      <c r="N13" s="123" t="s">
        <v>23</v>
      </c>
      <c r="O13" s="56">
        <f t="shared" si="0"/>
        <v>24.815151515151516</v>
      </c>
      <c r="P13" s="56">
        <f t="shared" si="1"/>
        <v>14.551515151515153</v>
      </c>
      <c r="Q13" s="56">
        <f t="shared" si="2"/>
        <v>9.8969696969696965</v>
      </c>
      <c r="R13" s="56">
        <v>81.89</v>
      </c>
      <c r="S13" s="277">
        <v>48.02</v>
      </c>
      <c r="T13" s="56">
        <v>32.659999999999997</v>
      </c>
    </row>
    <row r="14" spans="1:20" x14ac:dyDescent="0.25">
      <c r="A14" s="258"/>
      <c r="B14" s="106" t="s">
        <v>24</v>
      </c>
      <c r="C14" s="187">
        <v>178.45</v>
      </c>
      <c r="D14" s="188">
        <v>131.52000000000001</v>
      </c>
      <c r="E14" s="189">
        <v>74.59</v>
      </c>
      <c r="F14" s="188">
        <v>49.81</v>
      </c>
      <c r="G14" s="188">
        <v>124.86</v>
      </c>
      <c r="H14" s="7"/>
      <c r="I14" s="106" t="s">
        <v>24</v>
      </c>
      <c r="J14" s="206">
        <v>0.92</v>
      </c>
      <c r="K14" s="116">
        <v>0.56000000000000005</v>
      </c>
      <c r="L14" s="116">
        <v>1</v>
      </c>
      <c r="N14" s="123" t="s">
        <v>24</v>
      </c>
      <c r="O14" s="56">
        <f t="shared" si="0"/>
        <v>99.781818181818181</v>
      </c>
      <c r="P14" s="56">
        <f t="shared" si="1"/>
        <v>12.663636363636364</v>
      </c>
      <c r="Q14" s="56">
        <f t="shared" si="2"/>
        <v>16.796969696969697</v>
      </c>
      <c r="R14" s="56">
        <v>329.28</v>
      </c>
      <c r="S14" s="277">
        <v>41.79</v>
      </c>
      <c r="T14" s="56">
        <v>55.43</v>
      </c>
    </row>
    <row r="15" spans="1:20" x14ac:dyDescent="0.25">
      <c r="A15" s="258"/>
      <c r="B15" s="106" t="s">
        <v>25</v>
      </c>
      <c r="C15" s="187" t="s">
        <v>14</v>
      </c>
      <c r="D15" s="188" t="s">
        <v>14</v>
      </c>
      <c r="E15" s="189" t="s">
        <v>14</v>
      </c>
      <c r="F15" s="188" t="s">
        <v>14</v>
      </c>
      <c r="G15" s="188">
        <v>1.39</v>
      </c>
      <c r="H15" s="7"/>
      <c r="I15" s="106" t="s">
        <v>25</v>
      </c>
      <c r="J15" s="206">
        <v>0.9</v>
      </c>
      <c r="K15" s="116">
        <v>0.65</v>
      </c>
      <c r="L15" s="116">
        <v>0.81</v>
      </c>
      <c r="N15" s="123" t="s">
        <v>25</v>
      </c>
      <c r="O15" s="56">
        <f t="shared" si="0"/>
        <v>0.16666666666666669</v>
      </c>
      <c r="P15" s="56">
        <f t="shared" si="1"/>
        <v>6.3636363636363644E-2</v>
      </c>
      <c r="Q15" s="56">
        <f t="shared" si="2"/>
        <v>5.454545454545455E-2</v>
      </c>
      <c r="R15" s="56">
        <v>0.55000000000000004</v>
      </c>
      <c r="S15" s="277">
        <v>0.21</v>
      </c>
      <c r="T15" s="56">
        <v>0.18</v>
      </c>
    </row>
    <row r="16" spans="1:20" x14ac:dyDescent="0.25">
      <c r="A16" s="258"/>
      <c r="B16" s="106" t="s">
        <v>26</v>
      </c>
      <c r="C16" s="187">
        <v>32589.33</v>
      </c>
      <c r="D16" s="188">
        <v>19961.330000000002</v>
      </c>
      <c r="E16" s="189">
        <v>18069.330000000002</v>
      </c>
      <c r="F16" s="188" t="s">
        <v>14</v>
      </c>
      <c r="G16" s="188" t="s">
        <v>14</v>
      </c>
      <c r="H16" s="7"/>
      <c r="I16" s="106" t="s">
        <v>26</v>
      </c>
      <c r="J16" s="226" t="s">
        <v>28</v>
      </c>
      <c r="K16" s="116">
        <v>0.72</v>
      </c>
      <c r="L16" s="116">
        <v>0.94</v>
      </c>
      <c r="N16" s="123" t="s">
        <v>26</v>
      </c>
      <c r="O16" s="56">
        <f t="shared" si="0"/>
        <v>11.433333333333334</v>
      </c>
      <c r="P16" s="56">
        <f t="shared" si="1"/>
        <v>5.2424242424242431</v>
      </c>
      <c r="Q16" s="56">
        <f t="shared" si="2"/>
        <v>5.2909090909090919</v>
      </c>
      <c r="R16" s="56">
        <v>37.729999999999997</v>
      </c>
      <c r="S16" s="277">
        <v>17.3</v>
      </c>
      <c r="T16" s="56">
        <v>17.46</v>
      </c>
    </row>
    <row r="17" spans="1:20" x14ac:dyDescent="0.25">
      <c r="A17" s="258"/>
      <c r="B17" s="106" t="s">
        <v>27</v>
      </c>
      <c r="C17" s="189" t="s">
        <v>28</v>
      </c>
      <c r="D17" s="188" t="s">
        <v>28</v>
      </c>
      <c r="E17" s="189" t="s">
        <v>28</v>
      </c>
      <c r="F17" s="188" t="s">
        <v>28</v>
      </c>
      <c r="G17" s="188" t="s">
        <v>28</v>
      </c>
      <c r="H17" s="7"/>
      <c r="I17" s="106" t="s">
        <v>27</v>
      </c>
      <c r="J17" s="227" t="s">
        <v>28</v>
      </c>
      <c r="K17" s="106" t="s">
        <v>28</v>
      </c>
      <c r="L17" s="106" t="s">
        <v>28</v>
      </c>
      <c r="N17" s="123" t="s">
        <v>27</v>
      </c>
      <c r="O17" s="56">
        <f t="shared" si="0"/>
        <v>11.433333333333334</v>
      </c>
      <c r="P17" s="56">
        <f t="shared" si="1"/>
        <v>5.2424242424242431</v>
      </c>
      <c r="Q17" s="56">
        <f t="shared" si="2"/>
        <v>5.2909090909090919</v>
      </c>
      <c r="R17" s="56">
        <v>37.729999999999997</v>
      </c>
      <c r="S17" s="277">
        <v>17.3</v>
      </c>
      <c r="T17" s="56">
        <v>17.46</v>
      </c>
    </row>
    <row r="18" spans="1:20" x14ac:dyDescent="0.25">
      <c r="A18" s="258"/>
      <c r="B18" s="106" t="s">
        <v>29</v>
      </c>
      <c r="C18" s="189" t="s">
        <v>28</v>
      </c>
      <c r="D18" s="188" t="s">
        <v>28</v>
      </c>
      <c r="E18" s="189" t="s">
        <v>28</v>
      </c>
      <c r="F18" s="188" t="s">
        <v>28</v>
      </c>
      <c r="G18" s="188" t="s">
        <v>28</v>
      </c>
      <c r="H18" s="7"/>
      <c r="I18" s="106" t="s">
        <v>29</v>
      </c>
      <c r="J18" s="45" t="s">
        <v>28</v>
      </c>
      <c r="K18" s="106" t="s">
        <v>28</v>
      </c>
      <c r="L18" s="106" t="s">
        <v>28</v>
      </c>
      <c r="N18" s="123" t="s">
        <v>29</v>
      </c>
      <c r="O18" s="277" t="s">
        <v>28</v>
      </c>
      <c r="P18" s="277" t="s">
        <v>28</v>
      </c>
      <c r="Q18" s="277" t="s">
        <v>28</v>
      </c>
      <c r="R18" s="277" t="s">
        <v>28</v>
      </c>
      <c r="S18" s="277" t="s">
        <v>28</v>
      </c>
      <c r="T18" s="56" t="s">
        <v>28</v>
      </c>
    </row>
    <row r="19" spans="1:20" ht="15.75" thickBot="1" x14ac:dyDescent="0.3">
      <c r="A19" s="259"/>
      <c r="B19" s="108" t="s">
        <v>30</v>
      </c>
      <c r="C19" s="190">
        <v>1632.03</v>
      </c>
      <c r="D19" s="191">
        <v>340.05</v>
      </c>
      <c r="E19" s="192">
        <v>400.38</v>
      </c>
      <c r="F19" s="191">
        <v>53.03</v>
      </c>
      <c r="G19" s="191">
        <v>32.659999999999997</v>
      </c>
      <c r="H19" s="7"/>
      <c r="I19" s="108" t="s">
        <v>30</v>
      </c>
      <c r="J19" s="145">
        <v>0.37</v>
      </c>
      <c r="K19" s="115">
        <v>0.65</v>
      </c>
      <c r="L19" s="115">
        <v>0.54</v>
      </c>
      <c r="N19" s="125" t="s">
        <v>30</v>
      </c>
      <c r="O19" s="57">
        <f t="shared" si="0"/>
        <v>58.63333333333334</v>
      </c>
      <c r="P19" s="57">
        <f t="shared" si="1"/>
        <v>10.23939393939394</v>
      </c>
      <c r="Q19" s="57">
        <f t="shared" si="2"/>
        <v>15.790909090909091</v>
      </c>
      <c r="R19" s="57">
        <v>193.49</v>
      </c>
      <c r="S19" s="278">
        <v>33.79</v>
      </c>
      <c r="T19" s="57">
        <v>52.11</v>
      </c>
    </row>
    <row r="20" spans="1:20" x14ac:dyDescent="0.25">
      <c r="A20" s="245" t="s">
        <v>31</v>
      </c>
      <c r="B20" s="105" t="s">
        <v>32</v>
      </c>
      <c r="C20" s="184">
        <v>38.979999999999997</v>
      </c>
      <c r="D20" s="185">
        <v>32.06</v>
      </c>
      <c r="E20" s="186">
        <v>32.06</v>
      </c>
      <c r="F20" s="185">
        <v>7.39</v>
      </c>
      <c r="G20" s="185">
        <v>3.75</v>
      </c>
      <c r="H20" s="7"/>
      <c r="I20" s="105" t="s">
        <v>32</v>
      </c>
      <c r="J20" s="146">
        <v>0.59</v>
      </c>
      <c r="K20" s="117">
        <v>0.63</v>
      </c>
      <c r="L20" s="117">
        <v>0.88</v>
      </c>
      <c r="N20" s="122" t="s">
        <v>32</v>
      </c>
      <c r="O20" s="55">
        <f t="shared" si="0"/>
        <v>4.5454545454545459</v>
      </c>
      <c r="P20" s="55">
        <f t="shared" si="1"/>
        <v>1.1424242424242426</v>
      </c>
      <c r="Q20" s="55">
        <f t="shared" si="2"/>
        <v>1.2575757575757578</v>
      </c>
      <c r="R20" s="55">
        <v>15</v>
      </c>
      <c r="S20" s="276">
        <v>3.77</v>
      </c>
      <c r="T20" s="55">
        <v>4.1500000000000004</v>
      </c>
    </row>
    <row r="21" spans="1:20" x14ac:dyDescent="0.25">
      <c r="A21" s="246"/>
      <c r="B21" s="106" t="s">
        <v>33</v>
      </c>
      <c r="C21" s="187" t="s">
        <v>14</v>
      </c>
      <c r="D21" s="188" t="s">
        <v>14</v>
      </c>
      <c r="E21" s="189" t="s">
        <v>14</v>
      </c>
      <c r="F21" s="188" t="s">
        <v>14</v>
      </c>
      <c r="G21" s="188" t="s">
        <v>14</v>
      </c>
      <c r="H21" s="7"/>
      <c r="I21" s="106" t="s">
        <v>33</v>
      </c>
      <c r="J21" s="123" t="s">
        <v>14</v>
      </c>
      <c r="K21" s="106" t="s">
        <v>14</v>
      </c>
      <c r="L21" s="106" t="s">
        <v>14</v>
      </c>
      <c r="N21" s="123" t="s">
        <v>33</v>
      </c>
      <c r="O21" s="277" t="s">
        <v>28</v>
      </c>
      <c r="P21" s="277" t="s">
        <v>28</v>
      </c>
      <c r="Q21" s="277" t="s">
        <v>28</v>
      </c>
      <c r="R21" s="277" t="s">
        <v>28</v>
      </c>
      <c r="S21" s="277" t="s">
        <v>28</v>
      </c>
      <c r="T21" s="56" t="s">
        <v>28</v>
      </c>
    </row>
    <row r="22" spans="1:20" x14ac:dyDescent="0.25">
      <c r="A22" s="246"/>
      <c r="B22" s="106" t="s">
        <v>34</v>
      </c>
      <c r="C22" s="187">
        <v>354.59</v>
      </c>
      <c r="D22" s="188">
        <v>186.37</v>
      </c>
      <c r="E22" s="189">
        <v>147.79</v>
      </c>
      <c r="F22" s="188" t="s">
        <v>14</v>
      </c>
      <c r="G22" s="188">
        <v>4.71</v>
      </c>
      <c r="H22" s="7"/>
      <c r="I22" s="106" t="s">
        <v>34</v>
      </c>
      <c r="J22" s="144">
        <v>0.53</v>
      </c>
      <c r="K22" s="116">
        <v>0.82</v>
      </c>
      <c r="L22" s="116">
        <v>0.9</v>
      </c>
      <c r="N22" s="123" t="s">
        <v>34</v>
      </c>
      <c r="O22" s="56">
        <f t="shared" si="0"/>
        <v>8.3787878787878789</v>
      </c>
      <c r="P22" s="56">
        <f t="shared" si="1"/>
        <v>7.0787878787878791</v>
      </c>
      <c r="Q22" s="56">
        <f t="shared" si="2"/>
        <v>6.7363636363636372</v>
      </c>
      <c r="R22" s="56">
        <v>27.65</v>
      </c>
      <c r="S22" s="279">
        <v>23.36</v>
      </c>
      <c r="T22" s="56">
        <v>22.23</v>
      </c>
    </row>
    <row r="23" spans="1:20" x14ac:dyDescent="0.25">
      <c r="A23" s="246"/>
      <c r="B23" s="106" t="s">
        <v>35</v>
      </c>
      <c r="C23" s="187">
        <v>69.38</v>
      </c>
      <c r="D23" s="188">
        <v>68.900000000000006</v>
      </c>
      <c r="E23" s="189">
        <v>88.38</v>
      </c>
      <c r="F23" s="188" t="s">
        <v>14</v>
      </c>
      <c r="G23" s="188">
        <v>1.48</v>
      </c>
      <c r="H23" s="7"/>
      <c r="I23" s="106" t="s">
        <v>35</v>
      </c>
      <c r="J23" s="144">
        <v>0.31</v>
      </c>
      <c r="K23" s="116">
        <v>0.47</v>
      </c>
      <c r="L23" s="116">
        <v>0.56000000000000005</v>
      </c>
      <c r="N23" s="123" t="s">
        <v>35</v>
      </c>
      <c r="O23" s="56">
        <f t="shared" si="0"/>
        <v>1.2878787878787878</v>
      </c>
      <c r="P23" s="56">
        <f t="shared" si="1"/>
        <v>0.8727272727272728</v>
      </c>
      <c r="Q23" s="56">
        <f t="shared" si="2"/>
        <v>0.86363636363636376</v>
      </c>
      <c r="R23" s="56">
        <v>4.25</v>
      </c>
      <c r="S23" s="279">
        <v>2.88</v>
      </c>
      <c r="T23" s="56">
        <v>2.85</v>
      </c>
    </row>
    <row r="24" spans="1:20" x14ac:dyDescent="0.25">
      <c r="A24" s="246"/>
      <c r="B24" s="106" t="s">
        <v>36</v>
      </c>
      <c r="C24" s="187" t="s">
        <v>14</v>
      </c>
      <c r="D24" s="188" t="s">
        <v>14</v>
      </c>
      <c r="E24" s="189" t="s">
        <v>14</v>
      </c>
      <c r="F24" s="188" t="s">
        <v>14</v>
      </c>
      <c r="G24" s="188" t="s">
        <v>14</v>
      </c>
      <c r="H24" s="7"/>
      <c r="I24" s="106" t="s">
        <v>36</v>
      </c>
      <c r="J24" s="144">
        <v>0.82</v>
      </c>
      <c r="K24" s="116">
        <v>0.63</v>
      </c>
      <c r="L24" s="116">
        <v>0.66</v>
      </c>
      <c r="N24" s="123" t="s">
        <v>36</v>
      </c>
      <c r="O24" s="56">
        <f t="shared" si="0"/>
        <v>0.95454545454545459</v>
      </c>
      <c r="P24" s="56">
        <f t="shared" si="1"/>
        <v>0.22727272727272729</v>
      </c>
      <c r="Q24" s="56">
        <f t="shared" si="2"/>
        <v>0.22424242424242424</v>
      </c>
      <c r="R24" s="56">
        <v>3.15</v>
      </c>
      <c r="S24" s="279">
        <v>0.75</v>
      </c>
      <c r="T24" s="56">
        <v>0.74</v>
      </c>
    </row>
    <row r="25" spans="1:20" x14ac:dyDescent="0.25">
      <c r="A25" s="246"/>
      <c r="B25" s="106" t="s">
        <v>37</v>
      </c>
      <c r="C25" s="187" t="s">
        <v>14</v>
      </c>
      <c r="D25" s="188" t="s">
        <v>14</v>
      </c>
      <c r="E25" s="189" t="s">
        <v>14</v>
      </c>
      <c r="F25" s="188" t="s">
        <v>14</v>
      </c>
      <c r="G25" s="188">
        <v>1.18</v>
      </c>
      <c r="H25" s="7"/>
      <c r="I25" s="106" t="s">
        <v>37</v>
      </c>
      <c r="J25" s="144">
        <v>0.92</v>
      </c>
      <c r="K25" s="116">
        <v>0.5</v>
      </c>
      <c r="L25" s="116">
        <v>0.86</v>
      </c>
      <c r="N25" s="123" t="s">
        <v>37</v>
      </c>
      <c r="O25" s="56">
        <f t="shared" si="0"/>
        <v>6.4090909090909092</v>
      </c>
      <c r="P25" s="56">
        <f t="shared" si="1"/>
        <v>2.9575757575757575</v>
      </c>
      <c r="Q25" s="56">
        <f t="shared" si="2"/>
        <v>2.9848484848484849</v>
      </c>
      <c r="R25" s="56">
        <v>21.15</v>
      </c>
      <c r="S25" s="279">
        <v>9.76</v>
      </c>
      <c r="T25" s="56">
        <v>9.85</v>
      </c>
    </row>
    <row r="26" spans="1:20" x14ac:dyDescent="0.25">
      <c r="A26" s="246"/>
      <c r="B26" s="107" t="s">
        <v>38</v>
      </c>
      <c r="C26" s="187">
        <v>302.77</v>
      </c>
      <c r="D26" s="188">
        <v>98.26</v>
      </c>
      <c r="E26" s="189">
        <v>69.53</v>
      </c>
      <c r="F26" s="188" t="s">
        <v>14</v>
      </c>
      <c r="G26" s="188" t="s">
        <v>14</v>
      </c>
      <c r="H26" s="7"/>
      <c r="I26" s="107" t="s">
        <v>38</v>
      </c>
      <c r="J26" s="144">
        <v>0.57999999999999996</v>
      </c>
      <c r="K26" s="116">
        <v>0.21</v>
      </c>
      <c r="L26" s="116">
        <v>0.55000000000000004</v>
      </c>
      <c r="N26" s="124" t="s">
        <v>38</v>
      </c>
      <c r="O26" s="56">
        <f t="shared" si="0"/>
        <v>11.172727272727272</v>
      </c>
      <c r="P26" s="56">
        <f t="shared" si="1"/>
        <v>8.4424242424242433</v>
      </c>
      <c r="Q26" s="56">
        <f t="shared" si="2"/>
        <v>10.345454545454546</v>
      </c>
      <c r="R26" s="56">
        <v>36.869999999999997</v>
      </c>
      <c r="S26" s="279">
        <v>27.86</v>
      </c>
      <c r="T26" s="56">
        <v>34.14</v>
      </c>
    </row>
    <row r="27" spans="1:20" x14ac:dyDescent="0.25">
      <c r="A27" s="246"/>
      <c r="B27" s="106" t="s">
        <v>39</v>
      </c>
      <c r="C27" s="187">
        <v>4091.13</v>
      </c>
      <c r="D27" s="188">
        <v>802.37</v>
      </c>
      <c r="E27" s="189">
        <v>666.44</v>
      </c>
      <c r="F27" s="188" t="s">
        <v>17</v>
      </c>
      <c r="G27" s="188" t="s">
        <v>17</v>
      </c>
      <c r="H27" s="7"/>
      <c r="I27" s="106" t="s">
        <v>39</v>
      </c>
      <c r="J27" s="144">
        <v>0.71</v>
      </c>
      <c r="K27" s="116">
        <v>0.54</v>
      </c>
      <c r="L27" s="116">
        <v>0.64</v>
      </c>
      <c r="N27" s="123" t="s">
        <v>39</v>
      </c>
      <c r="O27" s="56">
        <f t="shared" si="0"/>
        <v>5.5878787878787888</v>
      </c>
      <c r="P27" s="56">
        <f t="shared" si="1"/>
        <v>5.4424242424242433</v>
      </c>
      <c r="Q27" s="56">
        <f t="shared" si="2"/>
        <v>4.8303030303030301</v>
      </c>
      <c r="R27" s="56">
        <v>18.440000000000001</v>
      </c>
      <c r="S27" s="279">
        <v>17.96</v>
      </c>
      <c r="T27" s="56">
        <v>15.94</v>
      </c>
    </row>
    <row r="28" spans="1:20" x14ac:dyDescent="0.25">
      <c r="A28" s="246"/>
      <c r="B28" s="107" t="s">
        <v>40</v>
      </c>
      <c r="C28" s="187" t="s">
        <v>14</v>
      </c>
      <c r="D28" s="188" t="s">
        <v>14</v>
      </c>
      <c r="E28" s="189" t="s">
        <v>14</v>
      </c>
      <c r="F28" s="188" t="s">
        <v>14</v>
      </c>
      <c r="G28" s="188">
        <v>14.53</v>
      </c>
      <c r="H28" s="7"/>
      <c r="I28" s="107" t="s">
        <v>40</v>
      </c>
      <c r="J28" s="144">
        <v>1.64</v>
      </c>
      <c r="K28" s="116">
        <v>0.89</v>
      </c>
      <c r="L28" s="116">
        <v>1.92</v>
      </c>
      <c r="N28" s="124" t="s">
        <v>40</v>
      </c>
      <c r="O28" s="277" t="s">
        <v>28</v>
      </c>
      <c r="P28" s="277" t="s">
        <v>28</v>
      </c>
      <c r="Q28" s="56">
        <f t="shared" si="2"/>
        <v>0.3606060606060606</v>
      </c>
      <c r="R28" s="277" t="s">
        <v>28</v>
      </c>
      <c r="S28" s="277" t="s">
        <v>28</v>
      </c>
      <c r="T28" s="56">
        <v>1.19</v>
      </c>
    </row>
    <row r="29" spans="1:20" x14ac:dyDescent="0.25">
      <c r="A29" s="246"/>
      <c r="B29" s="106" t="s">
        <v>41</v>
      </c>
      <c r="C29" s="187" t="s">
        <v>14</v>
      </c>
      <c r="D29" s="188" t="s">
        <v>14</v>
      </c>
      <c r="E29" s="189" t="s">
        <v>14</v>
      </c>
      <c r="F29" s="188" t="s">
        <v>14</v>
      </c>
      <c r="G29" s="188">
        <v>2.16</v>
      </c>
      <c r="H29" s="7"/>
      <c r="I29" s="106" t="s">
        <v>41</v>
      </c>
      <c r="J29" s="144">
        <v>0.88</v>
      </c>
      <c r="K29" s="116">
        <v>0.83</v>
      </c>
      <c r="L29" s="116">
        <v>0.91</v>
      </c>
      <c r="N29" s="123" t="s">
        <v>41</v>
      </c>
      <c r="O29" s="56">
        <f t="shared" si="0"/>
        <v>1.8181818181818183</v>
      </c>
      <c r="P29" s="280">
        <f t="shared" si="1"/>
        <v>0.48484848484848492</v>
      </c>
      <c r="Q29" s="280">
        <f t="shared" si="2"/>
        <v>0.58787878787878789</v>
      </c>
      <c r="R29" s="280">
        <v>6</v>
      </c>
      <c r="S29" s="279">
        <v>1.6</v>
      </c>
      <c r="T29" s="56">
        <v>1.94</v>
      </c>
    </row>
    <row r="30" spans="1:20" x14ac:dyDescent="0.25">
      <c r="A30" s="246"/>
      <c r="B30" s="113" t="s">
        <v>42</v>
      </c>
      <c r="C30" s="187" t="s">
        <v>14</v>
      </c>
      <c r="D30" s="188" t="s">
        <v>14</v>
      </c>
      <c r="E30" s="189" t="s">
        <v>14</v>
      </c>
      <c r="F30" s="188" t="s">
        <v>17</v>
      </c>
      <c r="G30" s="188">
        <v>3.85</v>
      </c>
      <c r="H30" s="7"/>
      <c r="I30" s="113" t="s">
        <v>42</v>
      </c>
      <c r="J30" s="144">
        <v>0.84</v>
      </c>
      <c r="K30" s="116">
        <v>0.71</v>
      </c>
      <c r="L30" s="116">
        <v>0.87</v>
      </c>
      <c r="N30" s="126" t="s">
        <v>42</v>
      </c>
      <c r="O30" s="56">
        <f t="shared" si="0"/>
        <v>7.9878787878787882</v>
      </c>
      <c r="P30" s="280">
        <f t="shared" si="1"/>
        <v>1.187878787878788</v>
      </c>
      <c r="Q30" s="280">
        <f t="shared" si="2"/>
        <v>1.3363636363636364</v>
      </c>
      <c r="R30" s="280">
        <v>26.36</v>
      </c>
      <c r="S30" s="279">
        <v>3.92</v>
      </c>
      <c r="T30" s="56">
        <v>4.41</v>
      </c>
    </row>
    <row r="31" spans="1:20" x14ac:dyDescent="0.25">
      <c r="A31" s="246"/>
      <c r="B31" s="106" t="s">
        <v>43</v>
      </c>
      <c r="C31" s="189" t="s">
        <v>28</v>
      </c>
      <c r="D31" s="188" t="s">
        <v>28</v>
      </c>
      <c r="E31" s="189" t="s">
        <v>28</v>
      </c>
      <c r="F31" s="188" t="s">
        <v>28</v>
      </c>
      <c r="G31" s="188" t="s">
        <v>28</v>
      </c>
      <c r="H31" s="7"/>
      <c r="I31" s="106" t="s">
        <v>43</v>
      </c>
      <c r="J31" s="45" t="s">
        <v>28</v>
      </c>
      <c r="K31" s="106" t="s">
        <v>28</v>
      </c>
      <c r="L31" s="106" t="s">
        <v>28</v>
      </c>
      <c r="N31" s="123" t="s">
        <v>43</v>
      </c>
      <c r="O31" s="277" t="s">
        <v>28</v>
      </c>
      <c r="P31" s="277" t="s">
        <v>28</v>
      </c>
      <c r="Q31" s="277" t="s">
        <v>28</v>
      </c>
      <c r="R31" s="277" t="s">
        <v>28</v>
      </c>
      <c r="S31" s="277" t="s">
        <v>28</v>
      </c>
      <c r="T31" s="56" t="s">
        <v>28</v>
      </c>
    </row>
    <row r="32" spans="1:20" x14ac:dyDescent="0.25">
      <c r="A32" s="246"/>
      <c r="B32" s="106" t="s">
        <v>44</v>
      </c>
      <c r="C32" s="187" t="s">
        <v>14</v>
      </c>
      <c r="D32" s="188" t="s">
        <v>14</v>
      </c>
      <c r="E32" s="189" t="s">
        <v>14</v>
      </c>
      <c r="F32" s="188" t="s">
        <v>14</v>
      </c>
      <c r="G32" s="188" t="s">
        <v>14</v>
      </c>
      <c r="H32" s="7"/>
      <c r="I32" s="106" t="s">
        <v>44</v>
      </c>
      <c r="J32" s="144">
        <v>1.1399999999999999</v>
      </c>
      <c r="K32" s="116">
        <v>1.82</v>
      </c>
      <c r="L32" s="116">
        <v>0.23</v>
      </c>
      <c r="N32" s="123" t="s">
        <v>44</v>
      </c>
      <c r="O32" s="56">
        <f t="shared" si="0"/>
        <v>9.4212121212121218</v>
      </c>
      <c r="P32" s="56">
        <f t="shared" si="1"/>
        <v>8.6030303030303035</v>
      </c>
      <c r="Q32" s="56">
        <f t="shared" si="2"/>
        <v>8.7939393939393948</v>
      </c>
      <c r="R32" s="56">
        <v>31.09</v>
      </c>
      <c r="S32" s="277">
        <v>28.39</v>
      </c>
      <c r="T32" s="56">
        <v>29.02</v>
      </c>
    </row>
    <row r="33" spans="1:20" x14ac:dyDescent="0.25">
      <c r="A33" s="246"/>
      <c r="B33" s="106" t="s">
        <v>45</v>
      </c>
      <c r="C33" s="187" t="s">
        <v>14</v>
      </c>
      <c r="D33" s="188" t="s">
        <v>14</v>
      </c>
      <c r="E33" s="189" t="s">
        <v>14</v>
      </c>
      <c r="F33" s="188" t="s">
        <v>14</v>
      </c>
      <c r="G33" s="188" t="s">
        <v>14</v>
      </c>
      <c r="H33" s="7"/>
      <c r="I33" s="106" t="s">
        <v>45</v>
      </c>
      <c r="J33" s="144">
        <v>0.73</v>
      </c>
      <c r="K33" s="116">
        <v>0.24</v>
      </c>
      <c r="L33" s="116">
        <v>0.28999999999999998</v>
      </c>
      <c r="N33" s="123" t="s">
        <v>45</v>
      </c>
      <c r="O33" s="56">
        <f t="shared" si="0"/>
        <v>1.3181818181818181</v>
      </c>
      <c r="P33" s="56">
        <f t="shared" si="1"/>
        <v>3.9787878787878794</v>
      </c>
      <c r="Q33" s="56">
        <f t="shared" si="2"/>
        <v>4.0242424242424244</v>
      </c>
      <c r="R33" s="56">
        <v>4.3499999999999996</v>
      </c>
      <c r="S33" s="277">
        <v>13.13</v>
      </c>
      <c r="T33" s="56">
        <v>13.28</v>
      </c>
    </row>
    <row r="34" spans="1:20" x14ac:dyDescent="0.25">
      <c r="A34" s="246"/>
      <c r="B34" s="106" t="s">
        <v>46</v>
      </c>
      <c r="C34" s="187" t="s">
        <v>14</v>
      </c>
      <c r="D34" s="188" t="s">
        <v>14</v>
      </c>
      <c r="E34" s="189" t="s">
        <v>14</v>
      </c>
      <c r="F34" s="188" t="s">
        <v>14</v>
      </c>
      <c r="G34" s="188">
        <v>3.12</v>
      </c>
      <c r="H34" s="7"/>
      <c r="I34" s="106" t="s">
        <v>46</v>
      </c>
      <c r="J34" s="144">
        <v>1.74</v>
      </c>
      <c r="K34" s="116">
        <v>1.59</v>
      </c>
      <c r="L34" s="116">
        <v>2.09</v>
      </c>
      <c r="N34" s="123" t="s">
        <v>46</v>
      </c>
      <c r="O34" s="56">
        <f t="shared" si="0"/>
        <v>5.745454545454546</v>
      </c>
      <c r="P34" s="56">
        <f t="shared" si="1"/>
        <v>6.7090909090909099</v>
      </c>
      <c r="Q34" s="56">
        <f t="shared" si="2"/>
        <v>7.3878787878787877</v>
      </c>
      <c r="R34" s="56">
        <v>18.96</v>
      </c>
      <c r="S34" s="277">
        <v>22.14</v>
      </c>
      <c r="T34" s="56">
        <v>24.38</v>
      </c>
    </row>
    <row r="35" spans="1:20" x14ac:dyDescent="0.25">
      <c r="A35" s="246"/>
      <c r="B35" s="106" t="s">
        <v>47</v>
      </c>
      <c r="C35" s="189" t="s">
        <v>28</v>
      </c>
      <c r="D35" s="188" t="s">
        <v>28</v>
      </c>
      <c r="E35" s="189" t="s">
        <v>28</v>
      </c>
      <c r="F35" s="188" t="s">
        <v>28</v>
      </c>
      <c r="G35" s="188" t="s">
        <v>28</v>
      </c>
      <c r="H35" s="7"/>
      <c r="I35" s="106" t="s">
        <v>47</v>
      </c>
      <c r="J35" s="45" t="s">
        <v>28</v>
      </c>
      <c r="K35" s="106" t="s">
        <v>28</v>
      </c>
      <c r="L35" s="106" t="s">
        <v>28</v>
      </c>
      <c r="N35" s="123" t="s">
        <v>47</v>
      </c>
      <c r="O35" s="56">
        <f t="shared" si="0"/>
        <v>2.4090909090909092</v>
      </c>
      <c r="P35" s="56">
        <f t="shared" si="1"/>
        <v>0.83939393939393947</v>
      </c>
      <c r="Q35" s="56">
        <f t="shared" si="2"/>
        <v>0.89696969696969697</v>
      </c>
      <c r="R35" s="56">
        <v>7.95</v>
      </c>
      <c r="S35" s="277">
        <v>2.77</v>
      </c>
      <c r="T35" s="56">
        <v>2.96</v>
      </c>
    </row>
    <row r="36" spans="1:20" x14ac:dyDescent="0.25">
      <c r="A36" s="246"/>
      <c r="B36" s="106" t="s">
        <v>48</v>
      </c>
      <c r="C36" s="187">
        <v>31.36</v>
      </c>
      <c r="D36" s="188">
        <v>16.72</v>
      </c>
      <c r="E36" s="189">
        <v>17.63</v>
      </c>
      <c r="F36" s="188" t="s">
        <v>14</v>
      </c>
      <c r="G36" s="188" t="s">
        <v>14</v>
      </c>
      <c r="H36" s="7"/>
      <c r="I36" s="106" t="s">
        <v>48</v>
      </c>
      <c r="J36" s="144">
        <v>0.83</v>
      </c>
      <c r="K36" s="116">
        <v>0.75</v>
      </c>
      <c r="L36" s="116">
        <v>0.85</v>
      </c>
      <c r="N36" s="123" t="s">
        <v>48</v>
      </c>
      <c r="O36" s="56">
        <f t="shared" si="0"/>
        <v>1.3333333333333335</v>
      </c>
      <c r="P36" s="56">
        <f t="shared" si="1"/>
        <v>0.69090909090909092</v>
      </c>
      <c r="Q36" s="56">
        <f t="shared" si="2"/>
        <v>0.70606060606060617</v>
      </c>
      <c r="R36" s="56">
        <v>4.4000000000000004</v>
      </c>
      <c r="S36" s="277">
        <v>2.2799999999999998</v>
      </c>
      <c r="T36" s="56">
        <v>2.33</v>
      </c>
    </row>
    <row r="37" spans="1:20" ht="15.75" thickBot="1" x14ac:dyDescent="0.3">
      <c r="A37" s="247"/>
      <c r="B37" s="109" t="s">
        <v>49</v>
      </c>
      <c r="C37" s="190">
        <v>13.79</v>
      </c>
      <c r="D37" s="191" t="s">
        <v>14</v>
      </c>
      <c r="E37" s="192" t="s">
        <v>14</v>
      </c>
      <c r="F37" s="191" t="s">
        <v>14</v>
      </c>
      <c r="G37" s="191">
        <v>1.96</v>
      </c>
      <c r="H37" s="7"/>
      <c r="I37" s="121" t="s">
        <v>49</v>
      </c>
      <c r="J37" s="147">
        <v>0.72</v>
      </c>
      <c r="K37" s="118">
        <v>0.82</v>
      </c>
      <c r="L37" s="118">
        <v>0.66</v>
      </c>
      <c r="N37" s="128" t="s">
        <v>49</v>
      </c>
      <c r="O37" s="57">
        <f t="shared" si="0"/>
        <v>23.521212121212123</v>
      </c>
      <c r="P37" s="57">
        <f t="shared" si="1"/>
        <v>3.1030303030303035</v>
      </c>
      <c r="Q37" s="57">
        <f t="shared" si="2"/>
        <v>2.7060606060606061</v>
      </c>
      <c r="R37" s="57">
        <v>77.62</v>
      </c>
      <c r="S37" s="278">
        <v>10.24</v>
      </c>
      <c r="T37" s="57">
        <v>8.93</v>
      </c>
    </row>
    <row r="38" spans="1:20" ht="15.75" thickBot="1" x14ac:dyDescent="0.3">
      <c r="A38" s="228" t="s">
        <v>50</v>
      </c>
      <c r="B38" s="110" t="s">
        <v>51</v>
      </c>
      <c r="C38" s="193" t="s">
        <v>14</v>
      </c>
      <c r="D38" s="194" t="s">
        <v>14</v>
      </c>
      <c r="E38" s="195" t="s">
        <v>14</v>
      </c>
      <c r="F38" s="194" t="s">
        <v>14</v>
      </c>
      <c r="G38" s="194" t="s">
        <v>17</v>
      </c>
      <c r="H38" s="7"/>
      <c r="I38" s="110" t="s">
        <v>51</v>
      </c>
      <c r="J38" s="148">
        <v>0.18</v>
      </c>
      <c r="K38" s="132">
        <v>0.6</v>
      </c>
      <c r="L38" s="132">
        <v>0.57999999999999996</v>
      </c>
      <c r="N38" s="129" t="s">
        <v>51</v>
      </c>
      <c r="O38" s="281">
        <f t="shared" si="0"/>
        <v>0.14242424242424243</v>
      </c>
      <c r="P38" s="281">
        <f t="shared" si="1"/>
        <v>4.2424242424242434E-2</v>
      </c>
      <c r="Q38" s="281">
        <f t="shared" si="2"/>
        <v>5.1515151515151521E-2</v>
      </c>
      <c r="R38" s="281">
        <v>0.47</v>
      </c>
      <c r="S38" s="282">
        <v>0.14000000000000001</v>
      </c>
      <c r="T38" s="281">
        <v>0.17</v>
      </c>
    </row>
    <row r="39" spans="1:20" x14ac:dyDescent="0.25">
      <c r="A39" s="257" t="s">
        <v>52</v>
      </c>
      <c r="B39" s="105" t="s">
        <v>53</v>
      </c>
      <c r="C39" s="184">
        <v>7124.44</v>
      </c>
      <c r="D39" s="185">
        <v>6104.15</v>
      </c>
      <c r="E39" s="186">
        <v>6403.2</v>
      </c>
      <c r="F39" s="185">
        <v>63.77</v>
      </c>
      <c r="G39" s="185">
        <v>1.82</v>
      </c>
      <c r="H39" s="7"/>
      <c r="I39" s="105" t="s">
        <v>53</v>
      </c>
      <c r="J39" s="205">
        <v>0.83</v>
      </c>
      <c r="K39" s="119">
        <v>0.56999999999999995</v>
      </c>
      <c r="L39" s="119">
        <v>0.81</v>
      </c>
      <c r="N39" s="122" t="s">
        <v>53</v>
      </c>
      <c r="O39" s="55">
        <f t="shared" si="0"/>
        <v>1.1696969696969697</v>
      </c>
      <c r="P39" s="55">
        <f t="shared" si="1"/>
        <v>0.23030303030303031</v>
      </c>
      <c r="Q39" s="55">
        <f t="shared" si="2"/>
        <v>0.23636363636363639</v>
      </c>
      <c r="R39" s="55">
        <v>3.86</v>
      </c>
      <c r="S39" s="276">
        <v>0.76</v>
      </c>
      <c r="T39" s="55">
        <v>0.78</v>
      </c>
    </row>
    <row r="40" spans="1:20" x14ac:dyDescent="0.25">
      <c r="A40" s="258"/>
      <c r="B40" s="106" t="s">
        <v>54</v>
      </c>
      <c r="C40" s="187">
        <v>1924.7</v>
      </c>
      <c r="D40" s="188">
        <v>1459.89</v>
      </c>
      <c r="E40" s="189">
        <v>1651.92</v>
      </c>
      <c r="F40" s="188" t="s">
        <v>14</v>
      </c>
      <c r="G40" s="188" t="s">
        <v>14</v>
      </c>
      <c r="H40" s="7"/>
      <c r="I40" s="106" t="s">
        <v>54</v>
      </c>
      <c r="J40" s="206">
        <v>0.61</v>
      </c>
      <c r="K40" s="116">
        <v>0.54</v>
      </c>
      <c r="L40" s="116">
        <v>0.68</v>
      </c>
      <c r="N40" s="123" t="s">
        <v>54</v>
      </c>
      <c r="O40" s="56">
        <f t="shared" si="0"/>
        <v>3.248484848484849</v>
      </c>
      <c r="P40" s="56">
        <f t="shared" si="1"/>
        <v>4.6575757575757573</v>
      </c>
      <c r="Q40" s="56">
        <f t="shared" si="2"/>
        <v>4.627272727272727</v>
      </c>
      <c r="R40" s="56">
        <v>10.72</v>
      </c>
      <c r="S40" s="277">
        <v>15.37</v>
      </c>
      <c r="T40" s="56">
        <v>15.27</v>
      </c>
    </row>
    <row r="41" spans="1:20" ht="15.75" thickBot="1" x14ac:dyDescent="0.3">
      <c r="A41" s="259"/>
      <c r="B41" s="109" t="s">
        <v>55</v>
      </c>
      <c r="C41" s="190">
        <v>56950.67</v>
      </c>
      <c r="D41" s="191">
        <v>30682.67</v>
      </c>
      <c r="E41" s="192">
        <v>34481.33</v>
      </c>
      <c r="F41" s="191">
        <v>9.9700000000000006</v>
      </c>
      <c r="G41" s="191">
        <v>2.5499999999999998</v>
      </c>
      <c r="H41" s="7"/>
      <c r="I41" s="109" t="s">
        <v>55</v>
      </c>
      <c r="J41" s="207" t="s">
        <v>154</v>
      </c>
      <c r="K41" s="115">
        <v>0.7</v>
      </c>
      <c r="L41" s="115">
        <v>0.72</v>
      </c>
      <c r="N41" s="128" t="s">
        <v>55</v>
      </c>
      <c r="O41" s="57">
        <f t="shared" si="0"/>
        <v>5.5909090909090908</v>
      </c>
      <c r="P41" s="57">
        <f t="shared" si="1"/>
        <v>4.0999999999999996</v>
      </c>
      <c r="Q41" s="57">
        <f t="shared" si="2"/>
        <v>3.7757575757575763</v>
      </c>
      <c r="R41" s="57">
        <v>18.45</v>
      </c>
      <c r="S41" s="278">
        <v>13.53</v>
      </c>
      <c r="T41" s="57">
        <v>12.46</v>
      </c>
    </row>
    <row r="42" spans="1:20" ht="15.75" thickBot="1" x14ac:dyDescent="0.3">
      <c r="A42" s="229" t="s">
        <v>56</v>
      </c>
      <c r="B42" s="111" t="s">
        <v>57</v>
      </c>
      <c r="C42" s="196">
        <v>76.77</v>
      </c>
      <c r="D42" s="197">
        <v>32.51</v>
      </c>
      <c r="E42" s="198">
        <v>35.840000000000003</v>
      </c>
      <c r="F42" s="197" t="s">
        <v>14</v>
      </c>
      <c r="G42" s="197" t="s">
        <v>14</v>
      </c>
      <c r="H42" s="7"/>
      <c r="I42" s="111" t="s">
        <v>57</v>
      </c>
      <c r="J42" s="208">
        <v>0.83</v>
      </c>
      <c r="K42" s="132">
        <v>0.6</v>
      </c>
      <c r="L42" s="132">
        <v>1.21</v>
      </c>
      <c r="N42" s="129" t="s">
        <v>57</v>
      </c>
      <c r="O42" s="281">
        <f t="shared" si="0"/>
        <v>0.23939393939393941</v>
      </c>
      <c r="P42" s="281">
        <f t="shared" si="1"/>
        <v>7.8787878787878796E-2</v>
      </c>
      <c r="Q42" s="281">
        <f t="shared" si="2"/>
        <v>8.1818181818181832E-2</v>
      </c>
      <c r="R42" s="281">
        <v>0.79</v>
      </c>
      <c r="S42" s="282">
        <v>0.26</v>
      </c>
      <c r="T42" s="281">
        <v>0.27</v>
      </c>
    </row>
    <row r="43" spans="1:20" x14ac:dyDescent="0.25">
      <c r="A43" s="245" t="s">
        <v>58</v>
      </c>
      <c r="B43" s="105" t="s">
        <v>59</v>
      </c>
      <c r="C43" s="184">
        <v>5588.9</v>
      </c>
      <c r="D43" s="185">
        <v>3885.77</v>
      </c>
      <c r="E43" s="186">
        <v>3667.51</v>
      </c>
      <c r="F43" s="185" t="s">
        <v>14</v>
      </c>
      <c r="G43" s="185">
        <v>5.53</v>
      </c>
      <c r="H43" s="7"/>
      <c r="I43" s="105" t="s">
        <v>59</v>
      </c>
      <c r="J43" s="205">
        <v>0.89</v>
      </c>
      <c r="K43" s="119">
        <v>0.76</v>
      </c>
      <c r="L43" s="119">
        <v>0.87</v>
      </c>
      <c r="N43" s="122" t="s">
        <v>59</v>
      </c>
      <c r="O43" s="55">
        <f t="shared" si="0"/>
        <v>53.760606060606065</v>
      </c>
      <c r="P43" s="55">
        <f t="shared" si="1"/>
        <v>34.551515151515154</v>
      </c>
      <c r="Q43" s="55">
        <f t="shared" si="2"/>
        <v>13.175757575757576</v>
      </c>
      <c r="R43" s="55">
        <v>177.41</v>
      </c>
      <c r="S43" s="276">
        <v>114.02</v>
      </c>
      <c r="T43" s="55">
        <v>43.48</v>
      </c>
    </row>
    <row r="44" spans="1:20" ht="15.75" thickBot="1" x14ac:dyDescent="0.3">
      <c r="A44" s="247"/>
      <c r="B44" s="109" t="s">
        <v>60</v>
      </c>
      <c r="C44" s="192" t="s">
        <v>28</v>
      </c>
      <c r="D44" s="191" t="s">
        <v>28</v>
      </c>
      <c r="E44" s="192" t="s">
        <v>28</v>
      </c>
      <c r="F44" s="191">
        <v>43.81</v>
      </c>
      <c r="G44" s="191" t="s">
        <v>17</v>
      </c>
      <c r="H44" s="7"/>
      <c r="I44" s="109" t="s">
        <v>60</v>
      </c>
      <c r="J44" s="207" t="s">
        <v>155</v>
      </c>
      <c r="K44" s="115">
        <v>0.62</v>
      </c>
      <c r="L44" s="115">
        <v>0.8</v>
      </c>
      <c r="N44" s="128" t="s">
        <v>60</v>
      </c>
      <c r="O44" s="57">
        <f t="shared" si="0"/>
        <v>0.24545454545454548</v>
      </c>
      <c r="P44" s="57">
        <f t="shared" si="1"/>
        <v>6.9696969696969702E-2</v>
      </c>
      <c r="Q44" s="57">
        <f t="shared" si="2"/>
        <v>5.454545454545455E-2</v>
      </c>
      <c r="R44" s="57">
        <v>0.81</v>
      </c>
      <c r="S44" s="278">
        <v>0.23</v>
      </c>
      <c r="T44" s="57">
        <v>0.18</v>
      </c>
    </row>
    <row r="45" spans="1:20" ht="15.75" thickBot="1" x14ac:dyDescent="0.3">
      <c r="A45" s="229" t="s">
        <v>61</v>
      </c>
      <c r="B45" s="111" t="s">
        <v>62</v>
      </c>
      <c r="C45" s="199">
        <v>2560.02</v>
      </c>
      <c r="D45" s="200">
        <v>1090.9000000000001</v>
      </c>
      <c r="E45" s="201">
        <v>875.4</v>
      </c>
      <c r="F45" s="197" t="s">
        <v>14</v>
      </c>
      <c r="G45" s="197" t="s">
        <v>14</v>
      </c>
      <c r="H45" s="7"/>
      <c r="I45" s="111" t="s">
        <v>62</v>
      </c>
      <c r="J45" s="209">
        <v>0.37</v>
      </c>
      <c r="K45" s="120">
        <v>0.33</v>
      </c>
      <c r="L45" s="120">
        <v>0.4</v>
      </c>
      <c r="N45" s="130" t="s">
        <v>62</v>
      </c>
      <c r="O45" s="283">
        <f t="shared" si="0"/>
        <v>0.96060606060606069</v>
      </c>
      <c r="P45" s="283">
        <f t="shared" si="1"/>
        <v>0.24545454545454548</v>
      </c>
      <c r="Q45" s="283">
        <f t="shared" si="2"/>
        <v>0.26666666666666666</v>
      </c>
      <c r="R45" s="283">
        <v>3.17</v>
      </c>
      <c r="S45" s="284">
        <v>0.81</v>
      </c>
      <c r="T45" s="283">
        <v>0.88</v>
      </c>
    </row>
    <row r="46" spans="1:20" x14ac:dyDescent="0.25">
      <c r="A46" s="245" t="s">
        <v>63</v>
      </c>
      <c r="B46" s="105" t="s">
        <v>64</v>
      </c>
      <c r="C46" s="184" t="s">
        <v>14</v>
      </c>
      <c r="D46" s="185" t="s">
        <v>14</v>
      </c>
      <c r="E46" s="186" t="s">
        <v>14</v>
      </c>
      <c r="F46" s="185" t="s">
        <v>17</v>
      </c>
      <c r="G46" s="185" t="s">
        <v>17</v>
      </c>
      <c r="H46" s="7"/>
      <c r="I46" s="105" t="s">
        <v>64</v>
      </c>
      <c r="J46" s="205">
        <v>0.78</v>
      </c>
      <c r="K46" s="119">
        <v>0.68</v>
      </c>
      <c r="L46" s="119">
        <v>0.88</v>
      </c>
      <c r="N46" s="122" t="s">
        <v>64</v>
      </c>
      <c r="O46" s="55">
        <f t="shared" si="0"/>
        <v>0.89393939393939403</v>
      </c>
      <c r="P46" s="55">
        <f t="shared" si="1"/>
        <v>0.38787878787878793</v>
      </c>
      <c r="Q46" s="55">
        <f t="shared" si="2"/>
        <v>0.3575757575757576</v>
      </c>
      <c r="R46" s="55">
        <v>2.95</v>
      </c>
      <c r="S46" s="276">
        <v>1.28</v>
      </c>
      <c r="T46" s="55">
        <v>1.18</v>
      </c>
    </row>
    <row r="47" spans="1:20" x14ac:dyDescent="0.25">
      <c r="A47" s="246"/>
      <c r="B47" s="107" t="s">
        <v>65</v>
      </c>
      <c r="C47" s="187" t="s">
        <v>14</v>
      </c>
      <c r="D47" s="188" t="s">
        <v>14</v>
      </c>
      <c r="E47" s="189" t="s">
        <v>14</v>
      </c>
      <c r="F47" s="188" t="s">
        <v>17</v>
      </c>
      <c r="G47" s="188" t="s">
        <v>17</v>
      </c>
      <c r="H47" s="7"/>
      <c r="I47" s="107" t="s">
        <v>65</v>
      </c>
      <c r="J47" s="206">
        <v>0.92</v>
      </c>
      <c r="K47" s="116">
        <v>0.94</v>
      </c>
      <c r="L47" s="116">
        <v>0.98</v>
      </c>
      <c r="N47" s="124" t="s">
        <v>65</v>
      </c>
      <c r="O47" s="56">
        <f t="shared" si="0"/>
        <v>14.236363636363636</v>
      </c>
      <c r="P47" s="56">
        <f t="shared" si="1"/>
        <v>12.787878787878789</v>
      </c>
      <c r="Q47" s="56">
        <f t="shared" si="2"/>
        <v>13.554545454545455</v>
      </c>
      <c r="R47" s="56">
        <v>46.98</v>
      </c>
      <c r="S47" s="277">
        <v>42.2</v>
      </c>
      <c r="T47" s="56">
        <v>44.73</v>
      </c>
    </row>
    <row r="48" spans="1:20" x14ac:dyDescent="0.25">
      <c r="A48" s="246"/>
      <c r="B48" s="107" t="s">
        <v>66</v>
      </c>
      <c r="C48" s="187" t="s">
        <v>14</v>
      </c>
      <c r="D48" s="188" t="s">
        <v>14</v>
      </c>
      <c r="E48" s="189" t="s">
        <v>14</v>
      </c>
      <c r="F48" s="188" t="s">
        <v>14</v>
      </c>
      <c r="G48" s="188" t="s">
        <v>17</v>
      </c>
      <c r="H48" s="7"/>
      <c r="I48" s="107" t="s">
        <v>66</v>
      </c>
      <c r="J48" s="206">
        <v>0.54</v>
      </c>
      <c r="K48" s="116">
        <v>0.49</v>
      </c>
      <c r="L48" s="116">
        <v>0.76</v>
      </c>
      <c r="N48" s="124" t="s">
        <v>66</v>
      </c>
      <c r="O48" s="56">
        <f t="shared" si="0"/>
        <v>2.7</v>
      </c>
      <c r="P48" s="56">
        <f t="shared" si="1"/>
        <v>0.95757575757575764</v>
      </c>
      <c r="Q48" s="56">
        <f t="shared" si="2"/>
        <v>0.81818181818181823</v>
      </c>
      <c r="R48" s="56">
        <v>8.91</v>
      </c>
      <c r="S48" s="277">
        <v>3.16</v>
      </c>
      <c r="T48" s="56">
        <v>2.7</v>
      </c>
    </row>
    <row r="49" spans="1:20" x14ac:dyDescent="0.25">
      <c r="A49" s="246"/>
      <c r="B49" s="106" t="s">
        <v>67</v>
      </c>
      <c r="C49" s="189" t="s">
        <v>28</v>
      </c>
      <c r="D49" s="188" t="s">
        <v>28</v>
      </c>
      <c r="E49" s="189" t="s">
        <v>28</v>
      </c>
      <c r="F49" s="188" t="s">
        <v>28</v>
      </c>
      <c r="G49" s="188" t="s">
        <v>28</v>
      </c>
      <c r="H49" s="7"/>
      <c r="I49" s="106" t="s">
        <v>67</v>
      </c>
      <c r="J49" s="45" t="s">
        <v>28</v>
      </c>
      <c r="K49" s="106" t="s">
        <v>28</v>
      </c>
      <c r="L49" s="106" t="s">
        <v>28</v>
      </c>
      <c r="N49" s="123" t="s">
        <v>67</v>
      </c>
      <c r="O49" s="277" t="s">
        <v>28</v>
      </c>
      <c r="P49" s="277" t="s">
        <v>28</v>
      </c>
      <c r="Q49" s="277" t="s">
        <v>28</v>
      </c>
      <c r="R49" s="277" t="s">
        <v>28</v>
      </c>
      <c r="S49" s="277" t="s">
        <v>28</v>
      </c>
      <c r="T49" s="56" t="s">
        <v>28</v>
      </c>
    </row>
    <row r="50" spans="1:20" x14ac:dyDescent="0.25">
      <c r="A50" s="246"/>
      <c r="B50" s="106" t="s">
        <v>68</v>
      </c>
      <c r="C50" s="187">
        <v>130.6</v>
      </c>
      <c r="D50" s="188">
        <v>50.71</v>
      </c>
      <c r="E50" s="189">
        <v>44.37</v>
      </c>
      <c r="F50" s="188" t="s">
        <v>14</v>
      </c>
      <c r="G50" s="188">
        <v>0.91</v>
      </c>
      <c r="H50" s="7"/>
      <c r="I50" s="106" t="s">
        <v>68</v>
      </c>
      <c r="J50" s="144">
        <v>1.1100000000000001</v>
      </c>
      <c r="K50" s="116">
        <v>0.77</v>
      </c>
      <c r="L50" s="116">
        <v>0.94</v>
      </c>
      <c r="N50" s="123" t="s">
        <v>68</v>
      </c>
      <c r="O50" s="56">
        <f t="shared" si="0"/>
        <v>2.3090909090909091</v>
      </c>
      <c r="P50" s="56">
        <f t="shared" si="1"/>
        <v>0.69090909090909092</v>
      </c>
      <c r="Q50" s="56">
        <f t="shared" si="2"/>
        <v>0.6454545454545455</v>
      </c>
      <c r="R50" s="56">
        <v>7.62</v>
      </c>
      <c r="S50" s="277">
        <v>2.2799999999999998</v>
      </c>
      <c r="T50" s="56">
        <v>2.13</v>
      </c>
    </row>
    <row r="51" spans="1:20" x14ac:dyDescent="0.25">
      <c r="A51" s="246"/>
      <c r="B51" s="106" t="s">
        <v>69</v>
      </c>
      <c r="C51" s="187">
        <v>149.12</v>
      </c>
      <c r="D51" s="188">
        <v>85.5</v>
      </c>
      <c r="E51" s="189">
        <v>82.87</v>
      </c>
      <c r="F51" s="188" t="s">
        <v>14</v>
      </c>
      <c r="G51" s="188" t="s">
        <v>17</v>
      </c>
      <c r="H51" s="7"/>
      <c r="I51" s="106" t="s">
        <v>69</v>
      </c>
      <c r="J51" s="144">
        <v>0.66</v>
      </c>
      <c r="K51" s="116">
        <v>0.81</v>
      </c>
      <c r="L51" s="116">
        <v>0.88</v>
      </c>
      <c r="N51" s="123" t="s">
        <v>69</v>
      </c>
      <c r="O51" s="56">
        <f t="shared" si="0"/>
        <v>3.6909090909090909</v>
      </c>
      <c r="P51" s="56">
        <f t="shared" si="1"/>
        <v>1.9606060606060607</v>
      </c>
      <c r="Q51" s="56">
        <f t="shared" si="2"/>
        <v>1.9393939393939397</v>
      </c>
      <c r="R51" s="56">
        <v>12.18</v>
      </c>
      <c r="S51" s="277">
        <v>6.47</v>
      </c>
      <c r="T51" s="56">
        <v>6.4</v>
      </c>
    </row>
    <row r="52" spans="1:20" x14ac:dyDescent="0.25">
      <c r="A52" s="246"/>
      <c r="B52" s="106" t="s">
        <v>70</v>
      </c>
      <c r="C52" s="189" t="s">
        <v>28</v>
      </c>
      <c r="D52" s="188" t="s">
        <v>28</v>
      </c>
      <c r="E52" s="189" t="s">
        <v>28</v>
      </c>
      <c r="F52" s="188" t="s">
        <v>28</v>
      </c>
      <c r="G52" s="188" t="s">
        <v>28</v>
      </c>
      <c r="H52" s="7"/>
      <c r="I52" s="106" t="s">
        <v>70</v>
      </c>
      <c r="J52" s="45" t="s">
        <v>28</v>
      </c>
      <c r="K52" s="106" t="s">
        <v>28</v>
      </c>
      <c r="L52" s="106" t="s">
        <v>28</v>
      </c>
      <c r="N52" s="123" t="s">
        <v>70</v>
      </c>
      <c r="O52" s="277" t="s">
        <v>28</v>
      </c>
      <c r="P52" s="277" t="s">
        <v>28</v>
      </c>
      <c r="Q52" s="277" t="s">
        <v>28</v>
      </c>
      <c r="R52" s="277" t="s">
        <v>28</v>
      </c>
      <c r="S52" s="277" t="s">
        <v>28</v>
      </c>
      <c r="T52" s="56" t="s">
        <v>28</v>
      </c>
    </row>
    <row r="53" spans="1:20" x14ac:dyDescent="0.25">
      <c r="A53" s="246"/>
      <c r="B53" s="106" t="s">
        <v>71</v>
      </c>
      <c r="C53" s="187" t="s">
        <v>14</v>
      </c>
      <c r="D53" s="188" t="s">
        <v>14</v>
      </c>
      <c r="E53" s="189" t="s">
        <v>14</v>
      </c>
      <c r="F53" s="188" t="s">
        <v>14</v>
      </c>
      <c r="G53" s="188">
        <v>0.98</v>
      </c>
      <c r="H53" s="7"/>
      <c r="I53" s="106" t="s">
        <v>71</v>
      </c>
      <c r="J53" s="144">
        <v>0.32</v>
      </c>
      <c r="K53" s="116">
        <v>0.63</v>
      </c>
      <c r="L53" s="116">
        <v>0.79</v>
      </c>
      <c r="N53" s="123" t="s">
        <v>71</v>
      </c>
      <c r="O53" s="56">
        <f t="shared" si="0"/>
        <v>3.7878787878787881</v>
      </c>
      <c r="P53" s="56">
        <f t="shared" si="1"/>
        <v>0.31515151515151518</v>
      </c>
      <c r="Q53" s="56">
        <f t="shared" si="2"/>
        <v>0.2878787878787879</v>
      </c>
      <c r="R53" s="56">
        <v>12.5</v>
      </c>
      <c r="S53" s="277">
        <v>1.04</v>
      </c>
      <c r="T53" s="56">
        <v>0.95</v>
      </c>
    </row>
    <row r="54" spans="1:20" x14ac:dyDescent="0.25">
      <c r="A54" s="246"/>
      <c r="B54" s="106" t="s">
        <v>72</v>
      </c>
      <c r="C54" s="187" t="s">
        <v>14</v>
      </c>
      <c r="D54" s="188" t="s">
        <v>14</v>
      </c>
      <c r="E54" s="189" t="s">
        <v>14</v>
      </c>
      <c r="F54" s="188" t="s">
        <v>17</v>
      </c>
      <c r="G54" s="188" t="s">
        <v>17</v>
      </c>
      <c r="H54" s="7"/>
      <c r="I54" s="106" t="s">
        <v>72</v>
      </c>
      <c r="J54" s="144">
        <v>0.69</v>
      </c>
      <c r="K54" s="116">
        <v>0.99</v>
      </c>
      <c r="L54" s="116">
        <v>0.95</v>
      </c>
      <c r="N54" s="123" t="s">
        <v>72</v>
      </c>
      <c r="O54" s="56">
        <f t="shared" si="0"/>
        <v>7.6303030303030308</v>
      </c>
      <c r="P54" s="56">
        <f t="shared" si="1"/>
        <v>1.218181818181818</v>
      </c>
      <c r="Q54" s="56">
        <f t="shared" si="2"/>
        <v>1.3181818181818181</v>
      </c>
      <c r="R54" s="56">
        <v>25.18</v>
      </c>
      <c r="S54" s="277">
        <v>4.0199999999999996</v>
      </c>
      <c r="T54" s="56">
        <v>4.3499999999999996</v>
      </c>
    </row>
    <row r="55" spans="1:20" x14ac:dyDescent="0.25">
      <c r="A55" s="246"/>
      <c r="B55" s="106" t="s">
        <v>73</v>
      </c>
      <c r="C55" s="187" t="s">
        <v>14</v>
      </c>
      <c r="D55" s="188" t="s">
        <v>14</v>
      </c>
      <c r="E55" s="189" t="s">
        <v>14</v>
      </c>
      <c r="F55" s="188" t="s">
        <v>14</v>
      </c>
      <c r="G55" s="188">
        <v>2.3199999999999998</v>
      </c>
      <c r="H55" s="7"/>
      <c r="I55" s="106" t="s">
        <v>73</v>
      </c>
      <c r="J55" s="144">
        <v>0.75</v>
      </c>
      <c r="K55" s="116">
        <v>0.76</v>
      </c>
      <c r="L55" s="116">
        <v>1.06</v>
      </c>
      <c r="N55" s="123" t="s">
        <v>73</v>
      </c>
      <c r="O55" s="56">
        <f t="shared" si="0"/>
        <v>3.2606060606060607</v>
      </c>
      <c r="P55" s="56">
        <f t="shared" si="1"/>
        <v>0.46666666666666673</v>
      </c>
      <c r="Q55" s="56">
        <f t="shared" si="2"/>
        <v>0.47878787878787882</v>
      </c>
      <c r="R55" s="56">
        <v>10.76</v>
      </c>
      <c r="S55" s="277">
        <v>1.54</v>
      </c>
      <c r="T55" s="56">
        <v>1.58</v>
      </c>
    </row>
    <row r="56" spans="1:20" x14ac:dyDescent="0.25">
      <c r="A56" s="246"/>
      <c r="B56" s="106" t="s">
        <v>74</v>
      </c>
      <c r="C56" s="189" t="s">
        <v>28</v>
      </c>
      <c r="D56" s="188" t="s">
        <v>28</v>
      </c>
      <c r="E56" s="189" t="s">
        <v>28</v>
      </c>
      <c r="F56" s="188" t="s">
        <v>28</v>
      </c>
      <c r="G56" s="188" t="s">
        <v>28</v>
      </c>
      <c r="H56" s="7"/>
      <c r="I56" s="106" t="s">
        <v>74</v>
      </c>
      <c r="J56" s="45" t="s">
        <v>28</v>
      </c>
      <c r="K56" s="106" t="s">
        <v>28</v>
      </c>
      <c r="L56" s="106" t="s">
        <v>28</v>
      </c>
      <c r="N56" s="123" t="s">
        <v>74</v>
      </c>
      <c r="O56" s="277" t="s">
        <v>28</v>
      </c>
      <c r="P56" s="277" t="s">
        <v>28</v>
      </c>
      <c r="Q56" s="277" t="s">
        <v>28</v>
      </c>
      <c r="R56" s="277" t="s">
        <v>28</v>
      </c>
      <c r="S56" s="277" t="s">
        <v>28</v>
      </c>
      <c r="T56" s="56" t="s">
        <v>28</v>
      </c>
    </row>
    <row r="57" spans="1:20" x14ac:dyDescent="0.25">
      <c r="A57" s="246"/>
      <c r="B57" s="106" t="s">
        <v>75</v>
      </c>
      <c r="C57" s="187">
        <v>4369.2299999999996</v>
      </c>
      <c r="D57" s="188">
        <v>2207.9</v>
      </c>
      <c r="E57" s="189">
        <v>2222.0700000000002</v>
      </c>
      <c r="F57" s="188" t="s">
        <v>17</v>
      </c>
      <c r="G57" s="188" t="s">
        <v>17</v>
      </c>
      <c r="H57" s="7"/>
      <c r="I57" s="106" t="s">
        <v>75</v>
      </c>
      <c r="J57" s="144">
        <v>0.85</v>
      </c>
      <c r="K57" s="116">
        <v>0.81</v>
      </c>
      <c r="L57" s="116">
        <v>0.91</v>
      </c>
      <c r="N57" s="123" t="s">
        <v>75</v>
      </c>
      <c r="O57" s="56">
        <f t="shared" si="0"/>
        <v>0.88787878787878793</v>
      </c>
      <c r="P57" s="56">
        <f t="shared" si="1"/>
        <v>7.575757575757576E-2</v>
      </c>
      <c r="Q57" s="56">
        <f t="shared" si="2"/>
        <v>7.8787878787878796E-2</v>
      </c>
      <c r="R57" s="56">
        <v>2.93</v>
      </c>
      <c r="S57" s="277">
        <v>0.25</v>
      </c>
      <c r="T57" s="56">
        <v>0.26</v>
      </c>
    </row>
    <row r="58" spans="1:20" x14ac:dyDescent="0.25">
      <c r="A58" s="246"/>
      <c r="B58" s="107" t="s">
        <v>76</v>
      </c>
      <c r="C58" s="187">
        <v>11091.18</v>
      </c>
      <c r="D58" s="188">
        <v>62.67</v>
      </c>
      <c r="E58" s="189">
        <v>64.31</v>
      </c>
      <c r="F58" s="188">
        <v>8.7200000000000006</v>
      </c>
      <c r="G58" s="188" t="s">
        <v>14</v>
      </c>
      <c r="H58" s="7"/>
      <c r="I58" s="107" t="s">
        <v>76</v>
      </c>
      <c r="J58" s="144">
        <v>0.67</v>
      </c>
      <c r="K58" s="116">
        <v>0.7</v>
      </c>
      <c r="L58" s="116">
        <v>0.78</v>
      </c>
      <c r="N58" s="124" t="s">
        <v>76</v>
      </c>
      <c r="O58" s="56">
        <f t="shared" si="0"/>
        <v>18.993939393939396</v>
      </c>
      <c r="P58" s="56">
        <f t="shared" si="1"/>
        <v>4.5606060606060614</v>
      </c>
      <c r="Q58" s="56">
        <f t="shared" si="2"/>
        <v>4.9636363636363638</v>
      </c>
      <c r="R58" s="56">
        <v>62.68</v>
      </c>
      <c r="S58" s="277">
        <v>15.05</v>
      </c>
      <c r="T58" s="56">
        <v>16.38</v>
      </c>
    </row>
    <row r="59" spans="1:20" ht="15.75" thickBot="1" x14ac:dyDescent="0.3">
      <c r="A59" s="247"/>
      <c r="B59" s="108" t="s">
        <v>77</v>
      </c>
      <c r="C59" s="190">
        <v>13233.09</v>
      </c>
      <c r="D59" s="191">
        <v>7296.96</v>
      </c>
      <c r="E59" s="192">
        <v>7804.77</v>
      </c>
      <c r="F59" s="191">
        <v>1.48</v>
      </c>
      <c r="G59" s="191" t="s">
        <v>17</v>
      </c>
      <c r="H59" s="7"/>
      <c r="I59" s="108" t="s">
        <v>77</v>
      </c>
      <c r="J59" s="145">
        <v>0.59</v>
      </c>
      <c r="K59" s="115">
        <v>0.71</v>
      </c>
      <c r="L59" s="115">
        <v>0.73</v>
      </c>
      <c r="N59" s="125" t="s">
        <v>77</v>
      </c>
      <c r="O59" s="57">
        <f t="shared" si="0"/>
        <v>1.2757575757575759</v>
      </c>
      <c r="P59" s="57">
        <f t="shared" si="1"/>
        <v>0.22121212121212122</v>
      </c>
      <c r="Q59" s="57">
        <f t="shared" si="2"/>
        <v>0.20303030303030306</v>
      </c>
      <c r="R59" s="57">
        <v>4.21</v>
      </c>
      <c r="S59" s="278">
        <v>0.73</v>
      </c>
      <c r="T59" s="57">
        <v>0.67</v>
      </c>
    </row>
    <row r="60" spans="1:20" ht="15.75" thickBot="1" x14ac:dyDescent="0.3">
      <c r="A60" s="229" t="s">
        <v>78</v>
      </c>
      <c r="B60" s="111" t="s">
        <v>79</v>
      </c>
      <c r="C60" s="196">
        <v>25.37</v>
      </c>
      <c r="D60" s="197" t="s">
        <v>17</v>
      </c>
      <c r="E60" s="198" t="s">
        <v>14</v>
      </c>
      <c r="F60" s="197">
        <v>9.26</v>
      </c>
      <c r="G60" s="197" t="s">
        <v>14</v>
      </c>
      <c r="H60" s="7"/>
      <c r="I60" s="111" t="s">
        <v>79</v>
      </c>
      <c r="J60" s="150">
        <v>0.84</v>
      </c>
      <c r="K60" s="120">
        <v>0.85</v>
      </c>
      <c r="L60" s="120">
        <v>0.93</v>
      </c>
      <c r="N60" s="129" t="s">
        <v>79</v>
      </c>
      <c r="O60" s="281">
        <f t="shared" si="0"/>
        <v>0.31818181818181823</v>
      </c>
      <c r="P60" s="281">
        <f t="shared" si="1"/>
        <v>0.75454545454545463</v>
      </c>
      <c r="Q60" s="281">
        <f t="shared" si="2"/>
        <v>0.62121212121212122</v>
      </c>
      <c r="R60" s="281">
        <v>1.05</v>
      </c>
      <c r="S60" s="282">
        <v>2.4900000000000002</v>
      </c>
      <c r="T60" s="281">
        <v>2.0499999999999998</v>
      </c>
    </row>
    <row r="61" spans="1:20" x14ac:dyDescent="0.25">
      <c r="A61" s="245" t="s">
        <v>80</v>
      </c>
      <c r="B61" s="105" t="s">
        <v>81</v>
      </c>
      <c r="C61" s="184">
        <v>2541.5100000000002</v>
      </c>
      <c r="D61" s="185">
        <v>1631.2</v>
      </c>
      <c r="E61" s="186">
        <v>1836.41</v>
      </c>
      <c r="F61" s="185" t="s">
        <v>17</v>
      </c>
      <c r="G61" s="185" t="s">
        <v>17</v>
      </c>
      <c r="H61" s="7"/>
      <c r="I61" s="105" t="s">
        <v>81</v>
      </c>
      <c r="J61" s="149">
        <v>0.76</v>
      </c>
      <c r="K61" s="119">
        <v>0.24</v>
      </c>
      <c r="L61" s="119">
        <v>0.88</v>
      </c>
      <c r="N61" s="122" t="s">
        <v>81</v>
      </c>
      <c r="O61" s="55">
        <f t="shared" si="0"/>
        <v>2.5696969696969698</v>
      </c>
      <c r="P61" s="55">
        <f t="shared" si="1"/>
        <v>0.47575757575757582</v>
      </c>
      <c r="Q61" s="55">
        <f t="shared" si="2"/>
        <v>0.45151515151515154</v>
      </c>
      <c r="R61" s="55">
        <v>8.48</v>
      </c>
      <c r="S61" s="276">
        <v>1.57</v>
      </c>
      <c r="T61" s="55">
        <v>1.49</v>
      </c>
    </row>
    <row r="62" spans="1:20" x14ac:dyDescent="0.25">
      <c r="A62" s="246"/>
      <c r="B62" s="106" t="s">
        <v>82</v>
      </c>
      <c r="C62" s="187">
        <v>676.15</v>
      </c>
      <c r="D62" s="188">
        <v>427.64</v>
      </c>
      <c r="E62" s="189">
        <v>396.1</v>
      </c>
      <c r="F62" s="188" t="s">
        <v>14</v>
      </c>
      <c r="G62" s="188">
        <v>1.9</v>
      </c>
      <c r="H62" s="7"/>
      <c r="I62" s="106" t="s">
        <v>82</v>
      </c>
      <c r="J62" s="144">
        <v>1.06</v>
      </c>
      <c r="K62" s="116">
        <v>0.64</v>
      </c>
      <c r="L62" s="116">
        <v>0.65</v>
      </c>
      <c r="N62" s="127" t="s">
        <v>82</v>
      </c>
      <c r="O62" s="56">
        <f t="shared" si="0"/>
        <v>6.6545454545454552</v>
      </c>
      <c r="P62" s="56">
        <f t="shared" si="1"/>
        <v>2.8909090909090907</v>
      </c>
      <c r="Q62" s="56">
        <f t="shared" si="2"/>
        <v>3.1727272727272733</v>
      </c>
      <c r="R62" s="56">
        <v>21.96</v>
      </c>
      <c r="S62" s="277">
        <v>9.5399999999999991</v>
      </c>
      <c r="T62" s="56">
        <v>10.47</v>
      </c>
    </row>
    <row r="63" spans="1:20" ht="15.95" customHeight="1" x14ac:dyDescent="0.25">
      <c r="A63" s="246"/>
      <c r="B63" s="107" t="s">
        <v>83</v>
      </c>
      <c r="C63" s="187">
        <v>743.48</v>
      </c>
      <c r="D63" s="188">
        <v>229.21</v>
      </c>
      <c r="E63" s="189">
        <v>169.14</v>
      </c>
      <c r="F63" s="188">
        <v>19</v>
      </c>
      <c r="G63" s="188">
        <v>2.25</v>
      </c>
      <c r="H63" s="7"/>
      <c r="I63" s="107" t="s">
        <v>83</v>
      </c>
      <c r="J63" s="144">
        <v>0.6</v>
      </c>
      <c r="K63" s="116">
        <v>0.84</v>
      </c>
      <c r="L63" s="116">
        <v>0.86</v>
      </c>
      <c r="N63" s="124" t="s">
        <v>83</v>
      </c>
      <c r="O63" s="56">
        <f t="shared" si="0"/>
        <v>7.4181818181818189</v>
      </c>
      <c r="P63" s="56">
        <f t="shared" si="1"/>
        <v>1.2121212121212122</v>
      </c>
      <c r="Q63" s="56">
        <f t="shared" si="2"/>
        <v>1.3939393939393938</v>
      </c>
      <c r="R63" s="56">
        <v>24.48</v>
      </c>
      <c r="S63" s="277">
        <v>4</v>
      </c>
      <c r="T63" s="56">
        <v>4.5999999999999996</v>
      </c>
    </row>
    <row r="64" spans="1:20" x14ac:dyDescent="0.25">
      <c r="A64" s="246"/>
      <c r="B64" s="106" t="s">
        <v>84</v>
      </c>
      <c r="C64" s="187">
        <v>50.07</v>
      </c>
      <c r="D64" s="188">
        <v>38.82</v>
      </c>
      <c r="E64" s="189">
        <v>44.91</v>
      </c>
      <c r="F64" s="188" t="s">
        <v>17</v>
      </c>
      <c r="G64" s="188">
        <v>3.1</v>
      </c>
      <c r="H64" s="7"/>
      <c r="I64" s="106" t="s">
        <v>84</v>
      </c>
      <c r="J64" s="144">
        <v>0.86</v>
      </c>
      <c r="K64" s="116">
        <v>0.73</v>
      </c>
      <c r="L64" s="116">
        <v>0.86</v>
      </c>
      <c r="N64" s="123" t="s">
        <v>84</v>
      </c>
      <c r="O64" s="56">
        <f t="shared" si="0"/>
        <v>1.1515151515151516</v>
      </c>
      <c r="P64" s="56">
        <f t="shared" si="1"/>
        <v>0.16060606060606061</v>
      </c>
      <c r="Q64" s="56">
        <f t="shared" si="2"/>
        <v>0.16060606060606061</v>
      </c>
      <c r="R64" s="56">
        <v>3.8</v>
      </c>
      <c r="S64" s="277">
        <v>0.53</v>
      </c>
      <c r="T64" s="56">
        <v>0.53</v>
      </c>
    </row>
    <row r="65" spans="1:20" ht="15.75" thickBot="1" x14ac:dyDescent="0.3">
      <c r="A65" s="247"/>
      <c r="B65" s="109" t="s">
        <v>85</v>
      </c>
      <c r="C65" s="190">
        <v>2489.35</v>
      </c>
      <c r="D65" s="191">
        <v>2103.2199999999998</v>
      </c>
      <c r="E65" s="192">
        <v>1787.3</v>
      </c>
      <c r="F65" s="191" t="s">
        <v>14</v>
      </c>
      <c r="G65" s="191" t="s">
        <v>14</v>
      </c>
      <c r="H65" s="7"/>
      <c r="I65" s="109" t="s">
        <v>85</v>
      </c>
      <c r="J65" s="145">
        <v>0.46</v>
      </c>
      <c r="K65" s="115">
        <v>0.37</v>
      </c>
      <c r="L65" s="115">
        <v>0.79</v>
      </c>
      <c r="N65" s="128" t="s">
        <v>85</v>
      </c>
      <c r="O65" s="57">
        <f t="shared" si="0"/>
        <v>2.6363636363636362</v>
      </c>
      <c r="P65" s="57">
        <f t="shared" si="1"/>
        <v>0.73939393939393938</v>
      </c>
      <c r="Q65" s="57">
        <f t="shared" si="2"/>
        <v>0.93333333333333346</v>
      </c>
      <c r="R65" s="57">
        <v>8.6999999999999993</v>
      </c>
      <c r="S65" s="278">
        <v>2.44</v>
      </c>
      <c r="T65" s="57">
        <v>3.08</v>
      </c>
    </row>
    <row r="66" spans="1:20" x14ac:dyDescent="0.25">
      <c r="A66" s="246" t="s">
        <v>86</v>
      </c>
      <c r="B66" s="112" t="s">
        <v>87</v>
      </c>
      <c r="C66" s="202" t="s">
        <v>14</v>
      </c>
      <c r="D66" s="203" t="s">
        <v>14</v>
      </c>
      <c r="E66" s="204" t="s">
        <v>14</v>
      </c>
      <c r="F66" s="203" t="s">
        <v>14</v>
      </c>
      <c r="G66" s="203" t="s">
        <v>17</v>
      </c>
      <c r="H66" s="7"/>
      <c r="I66" s="112" t="s">
        <v>87</v>
      </c>
      <c r="J66" s="146">
        <v>0.82</v>
      </c>
      <c r="K66" s="117">
        <v>0.69</v>
      </c>
      <c r="L66" s="117">
        <v>0.77</v>
      </c>
      <c r="N66" s="122" t="s">
        <v>87</v>
      </c>
      <c r="O66" s="276">
        <f t="shared" si="0"/>
        <v>3.454545454545455</v>
      </c>
      <c r="P66" s="55">
        <f t="shared" si="1"/>
        <v>1.7727272727272727</v>
      </c>
      <c r="Q66" s="285">
        <f t="shared" si="2"/>
        <v>1.6151515151515152</v>
      </c>
      <c r="R66" s="55">
        <v>11.4</v>
      </c>
      <c r="S66" s="285">
        <v>5.85</v>
      </c>
      <c r="T66" s="55">
        <v>5.33</v>
      </c>
    </row>
    <row r="67" spans="1:20" x14ac:dyDescent="0.25">
      <c r="A67" s="246"/>
      <c r="B67" s="106" t="s">
        <v>88</v>
      </c>
      <c r="C67" s="187">
        <v>1666.17</v>
      </c>
      <c r="D67" s="188">
        <v>309.31</v>
      </c>
      <c r="E67" s="189">
        <v>277.5</v>
      </c>
      <c r="F67" s="188">
        <v>2.23</v>
      </c>
      <c r="G67" s="188">
        <v>1.1100000000000001</v>
      </c>
      <c r="H67" s="7"/>
      <c r="I67" s="106" t="s">
        <v>88</v>
      </c>
      <c r="J67" s="144">
        <v>1.05</v>
      </c>
      <c r="K67" s="116">
        <v>0.88</v>
      </c>
      <c r="L67" s="116">
        <v>0.82</v>
      </c>
      <c r="N67" s="123" t="s">
        <v>88</v>
      </c>
      <c r="O67" s="277">
        <f t="shared" si="0"/>
        <v>3.1515151515151518</v>
      </c>
      <c r="P67" s="56">
        <f t="shared" si="1"/>
        <v>3.1454545454545459</v>
      </c>
      <c r="Q67" s="279">
        <f t="shared" si="2"/>
        <v>2.7</v>
      </c>
      <c r="R67" s="56">
        <v>10.4</v>
      </c>
      <c r="S67" s="279">
        <v>10.38</v>
      </c>
      <c r="T67" s="56">
        <v>8.91</v>
      </c>
    </row>
    <row r="68" spans="1:20" x14ac:dyDescent="0.25">
      <c r="A68" s="246"/>
      <c r="B68" s="106" t="s">
        <v>89</v>
      </c>
      <c r="C68" s="189" t="s">
        <v>28</v>
      </c>
      <c r="D68" s="188" t="s">
        <v>28</v>
      </c>
      <c r="E68" s="189" t="s">
        <v>28</v>
      </c>
      <c r="F68" s="188" t="s">
        <v>28</v>
      </c>
      <c r="G68" s="188" t="s">
        <v>28</v>
      </c>
      <c r="H68" s="7"/>
      <c r="I68" s="106" t="s">
        <v>89</v>
      </c>
      <c r="J68" s="45" t="s">
        <v>28</v>
      </c>
      <c r="K68" s="106" t="s">
        <v>28</v>
      </c>
      <c r="L68" s="106" t="s">
        <v>28</v>
      </c>
      <c r="N68" s="123" t="s">
        <v>89</v>
      </c>
      <c r="O68" s="277" t="s">
        <v>28</v>
      </c>
      <c r="P68" s="56" t="s">
        <v>28</v>
      </c>
      <c r="Q68" s="279" t="s">
        <v>28</v>
      </c>
      <c r="R68" s="56" t="s">
        <v>28</v>
      </c>
      <c r="S68" s="279" t="s">
        <v>28</v>
      </c>
      <c r="T68" s="56" t="s">
        <v>28</v>
      </c>
    </row>
    <row r="69" spans="1:20" ht="15.75" thickBot="1" x14ac:dyDescent="0.3">
      <c r="A69" s="247"/>
      <c r="B69" s="109" t="s">
        <v>90</v>
      </c>
      <c r="C69" s="231" t="s">
        <v>14</v>
      </c>
      <c r="D69" s="232" t="s">
        <v>14</v>
      </c>
      <c r="E69" s="231" t="s">
        <v>14</v>
      </c>
      <c r="F69" s="232" t="s">
        <v>14</v>
      </c>
      <c r="G69" s="232">
        <v>0.64</v>
      </c>
      <c r="H69" s="7"/>
      <c r="I69" s="109" t="s">
        <v>90</v>
      </c>
      <c r="J69" s="145">
        <v>0.92</v>
      </c>
      <c r="K69" s="115">
        <v>0.74</v>
      </c>
      <c r="L69" s="115">
        <v>0.84</v>
      </c>
      <c r="N69" s="240" t="s">
        <v>90</v>
      </c>
      <c r="O69" s="286">
        <f t="shared" si="0"/>
        <v>0.6333333333333333</v>
      </c>
      <c r="P69" s="287">
        <f t="shared" si="1"/>
        <v>0.32727272727272733</v>
      </c>
      <c r="Q69" s="288">
        <f t="shared" si="2"/>
        <v>0.22121212121212122</v>
      </c>
      <c r="R69" s="287">
        <v>2.09</v>
      </c>
      <c r="S69" s="288">
        <v>1.08</v>
      </c>
      <c r="T69" s="287">
        <v>0.73</v>
      </c>
    </row>
    <row r="70" spans="1:20" ht="15.75" thickBot="1" x14ac:dyDescent="0.3">
      <c r="A70" s="230" t="s">
        <v>161</v>
      </c>
      <c r="B70" s="128" t="s">
        <v>159</v>
      </c>
      <c r="C70" s="234" t="s">
        <v>28</v>
      </c>
      <c r="D70" s="235" t="s">
        <v>28</v>
      </c>
      <c r="E70" s="235" t="s">
        <v>28</v>
      </c>
      <c r="F70" s="235" t="s">
        <v>28</v>
      </c>
      <c r="G70" s="236" t="s">
        <v>28</v>
      </c>
      <c r="H70" s="7"/>
      <c r="I70" s="110" t="s">
        <v>159</v>
      </c>
      <c r="J70" s="110" t="s">
        <v>28</v>
      </c>
      <c r="K70" s="110" t="s">
        <v>28</v>
      </c>
      <c r="L70" s="313" t="s">
        <v>28</v>
      </c>
      <c r="N70" s="129" t="s">
        <v>159</v>
      </c>
      <c r="O70" s="317" t="s">
        <v>28</v>
      </c>
      <c r="P70" s="318" t="s">
        <v>28</v>
      </c>
      <c r="Q70" s="319" t="s">
        <v>28</v>
      </c>
      <c r="R70" s="318" t="s">
        <v>28</v>
      </c>
      <c r="S70" s="319" t="s">
        <v>28</v>
      </c>
      <c r="T70" s="318" t="s">
        <v>28</v>
      </c>
    </row>
    <row r="71" spans="1:20" ht="15.75" thickBot="1" x14ac:dyDescent="0.3">
      <c r="A71" s="230" t="s">
        <v>162</v>
      </c>
      <c r="B71" s="233" t="s">
        <v>160</v>
      </c>
      <c r="C71" s="237" t="s">
        <v>28</v>
      </c>
      <c r="D71" s="238" t="s">
        <v>28</v>
      </c>
      <c r="E71" s="238" t="s">
        <v>28</v>
      </c>
      <c r="F71" s="238" t="s">
        <v>28</v>
      </c>
      <c r="G71" s="239" t="s">
        <v>28</v>
      </c>
      <c r="H71" s="7"/>
      <c r="I71" s="311" t="s">
        <v>160</v>
      </c>
      <c r="J71" s="311" t="s">
        <v>28</v>
      </c>
      <c r="K71" s="311" t="s">
        <v>28</v>
      </c>
      <c r="L71" s="312" t="s">
        <v>28</v>
      </c>
      <c r="M71" s="320"/>
      <c r="N71" s="110" t="s">
        <v>160</v>
      </c>
      <c r="O71" s="314" t="s">
        <v>28</v>
      </c>
      <c r="P71" s="315" t="s">
        <v>28</v>
      </c>
      <c r="Q71" s="316" t="s">
        <v>28</v>
      </c>
      <c r="R71" s="315" t="s">
        <v>28</v>
      </c>
      <c r="S71" s="316" t="s">
        <v>28</v>
      </c>
      <c r="T71" s="315" t="s">
        <v>28</v>
      </c>
    </row>
    <row r="72" spans="1:20" ht="15.75" thickBot="1" x14ac:dyDescent="0.3">
      <c r="A72" s="216" t="s">
        <v>156</v>
      </c>
      <c r="B72" s="217"/>
      <c r="C72" s="218">
        <f>SUM(C6:C70)</f>
        <v>476545.60000000003</v>
      </c>
      <c r="D72" s="218">
        <f t="shared" ref="D72:G72" si="3">SUM(D6:D69)</f>
        <v>205456.52000000002</v>
      </c>
      <c r="E72" s="218">
        <f t="shared" si="3"/>
        <v>132927.76</v>
      </c>
      <c r="F72" s="218">
        <f t="shared" si="3"/>
        <v>292.77000000000004</v>
      </c>
      <c r="G72" s="219">
        <f t="shared" si="3"/>
        <v>245.58999999999997</v>
      </c>
      <c r="H72" s="1"/>
      <c r="I72" s="1"/>
      <c r="J72" t="s">
        <v>157</v>
      </c>
      <c r="K72" s="1"/>
      <c r="L72" s="1"/>
      <c r="O72" s="3"/>
      <c r="P72" s="3"/>
      <c r="Q72" s="3"/>
      <c r="R72" s="3"/>
      <c r="S72" s="3"/>
      <c r="T72" s="3"/>
    </row>
    <row r="73" spans="1:20" ht="15.75" thickBot="1" x14ac:dyDescent="0.3">
      <c r="B73" s="1"/>
      <c r="C73" s="1"/>
      <c r="D73" s="1"/>
      <c r="E73" s="1"/>
      <c r="F73" s="1"/>
      <c r="G73" s="1"/>
      <c r="H73" s="1"/>
      <c r="J73" s="1" t="s">
        <v>158</v>
      </c>
      <c r="K73" s="1"/>
      <c r="L73" s="1"/>
    </row>
    <row r="74" spans="1:20" x14ac:dyDescent="0.25">
      <c r="B74" s="26" t="s">
        <v>14</v>
      </c>
      <c r="C74" s="27" t="s">
        <v>91</v>
      </c>
      <c r="D74" s="27"/>
      <c r="E74" s="27"/>
      <c r="F74" s="28"/>
      <c r="G74" s="1"/>
      <c r="H74" s="1"/>
      <c r="I74" s="1"/>
      <c r="J74" s="1"/>
      <c r="K74" s="1"/>
      <c r="L74" s="1"/>
    </row>
    <row r="75" spans="1:20" x14ac:dyDescent="0.25">
      <c r="B75" s="29" t="s">
        <v>17</v>
      </c>
      <c r="C75" s="1" t="s">
        <v>92</v>
      </c>
      <c r="D75" s="1"/>
      <c r="E75" s="1"/>
      <c r="F75" s="30"/>
      <c r="G75" s="1"/>
      <c r="H75" s="1"/>
      <c r="I75" s="1"/>
      <c r="J75" s="1"/>
      <c r="K75" s="1"/>
      <c r="L75" s="1"/>
    </row>
    <row r="76" spans="1:20" x14ac:dyDescent="0.25">
      <c r="B76" s="29" t="s">
        <v>28</v>
      </c>
      <c r="C76" s="1" t="s">
        <v>93</v>
      </c>
      <c r="D76" s="1"/>
      <c r="E76" s="1"/>
      <c r="F76" s="30"/>
      <c r="G76" s="1"/>
      <c r="H76" s="1"/>
      <c r="I76" s="1"/>
      <c r="J76" s="1"/>
      <c r="K76" s="1"/>
      <c r="L76" s="1"/>
    </row>
    <row r="77" spans="1:20" ht="15.75" thickBot="1" x14ac:dyDescent="0.3">
      <c r="B77" s="31" t="s">
        <v>15</v>
      </c>
      <c r="C77" s="32" t="s">
        <v>94</v>
      </c>
      <c r="D77" s="32"/>
      <c r="E77" s="32"/>
      <c r="F77" s="33"/>
      <c r="G77" s="1"/>
      <c r="H77" s="1"/>
      <c r="I77" s="1"/>
      <c r="J77" s="1"/>
      <c r="K77" s="1"/>
      <c r="L77" s="1"/>
    </row>
    <row r="78" spans="1:20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20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20" x14ac:dyDescent="0.25">
      <c r="B80" s="1"/>
      <c r="C80" s="5"/>
      <c r="D80" s="5"/>
      <c r="E80" s="1"/>
      <c r="F80" s="1"/>
      <c r="G80" s="5"/>
      <c r="H80" s="5"/>
      <c r="I80" s="5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2:12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2:12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2:12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2:12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2:12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2:12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2:12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2:12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2:12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2:12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2:12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2:12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2:12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2:12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2:12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2:12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2:12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2:12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2:12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2:12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2:12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2:12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2:12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2:12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2:12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2:12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2:12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2:12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2:12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2:12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2:12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2:12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2:12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2:12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2:12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2:12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2:12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2:12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2:12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2:12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2:12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2:12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2:12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2:12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2:12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2:12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2:12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2:12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2:12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2:12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2:12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2:12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2:12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2:12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2:12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2:12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2:12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2:12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2:12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2:12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2:12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2:12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2:12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2:12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2:12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2:12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2:12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2:12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2:12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2:12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2:12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2:12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2:12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2:12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2:12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2:12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2:12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2:12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2:12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2:12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2:12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2:12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2:12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2:12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2:12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2:12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2:12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2:12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2:12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2:12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2:12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2:12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2:12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2:12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2:12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2:12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2:12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2:12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2:12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2:12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2:12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2:12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2:12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2:12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2:12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2:12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2:12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2:12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2:12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2:12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2:12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2:12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2:12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2:12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2:12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2:12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2:12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2:12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2:12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2:12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2:12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2:12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2:12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2:12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2:12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2:12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2:12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2:12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2:12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2:12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2:12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2:12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2:12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2:12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2:12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2:12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2:12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2:12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2:12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2:12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2:12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2:12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2:12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2:12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2:12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2:12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2:12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2:12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2:12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2:12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2:12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2:12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2:12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2:12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2:12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2:12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2:12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2:12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2:12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2:12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2:12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2:12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2:12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2:12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2:12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2:12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2:12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2:12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2:12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2:12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2:12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2:12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2:12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2:12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2:12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2:12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2:12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2:12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2:12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2:12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2:12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2:12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2:12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2:12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2:12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2:12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2:12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2:12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2:12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2:12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2:12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2:12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2:12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2:12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2:12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2:12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2:12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2:12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2:12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2:12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2:12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2:12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2:12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2:12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2:12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2:12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2:12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2:12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2:12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2:12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2:12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2:12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2:12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2:12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2:12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2:12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2:12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2:12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2:12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2:12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2:12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2:12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2:12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2:12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2:12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2:12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2:12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2:12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</sheetData>
  <mergeCells count="12">
    <mergeCell ref="C3:E3"/>
    <mergeCell ref="A6:A19"/>
    <mergeCell ref="A20:A37"/>
    <mergeCell ref="A39:A41"/>
    <mergeCell ref="C4:E4"/>
    <mergeCell ref="R4:T4"/>
    <mergeCell ref="A46:A59"/>
    <mergeCell ref="A61:A65"/>
    <mergeCell ref="A66:A69"/>
    <mergeCell ref="A43:A44"/>
    <mergeCell ref="O4:Q4"/>
    <mergeCell ref="I4:L4"/>
  </mergeCells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FCDF-F359-47FF-98DD-ACFC5A72A84B}">
  <dimension ref="A1:T21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8.7109375" defaultRowHeight="15" x14ac:dyDescent="0.25"/>
  <cols>
    <col min="1" max="2" width="15.7109375" customWidth="1"/>
    <col min="3" max="5" width="11.7109375" customWidth="1"/>
    <col min="6" max="6" width="23.7109375" customWidth="1"/>
    <col min="7" max="7" width="14.5703125" customWidth="1"/>
    <col min="8" max="8" width="3.7109375" customWidth="1"/>
    <col min="9" max="9" width="15.7109375" style="17" customWidth="1"/>
    <col min="10" max="12" width="9.7109375" style="17" customWidth="1"/>
    <col min="13" max="13" width="3.7109375" customWidth="1"/>
    <col min="14" max="14" width="15.7109375" customWidth="1"/>
    <col min="15" max="20" width="9.7109375" customWidth="1"/>
  </cols>
  <sheetData>
    <row r="1" spans="1:20" x14ac:dyDescent="0.25">
      <c r="A1" s="71" t="s">
        <v>95</v>
      </c>
    </row>
    <row r="2" spans="1:20" ht="15.75" thickBot="1" x14ac:dyDescent="0.3"/>
    <row r="3" spans="1:20" ht="15.75" thickBot="1" x14ac:dyDescent="0.3">
      <c r="B3" s="82"/>
      <c r="C3" s="254" t="s">
        <v>1</v>
      </c>
      <c r="D3" s="255"/>
      <c r="E3" s="256"/>
      <c r="F3" s="6" t="s">
        <v>2</v>
      </c>
      <c r="G3" s="74" t="s">
        <v>3</v>
      </c>
    </row>
    <row r="4" spans="1:20" ht="15.75" thickBot="1" x14ac:dyDescent="0.3">
      <c r="B4" s="83"/>
      <c r="C4" s="260" t="s">
        <v>4</v>
      </c>
      <c r="D4" s="261"/>
      <c r="E4" s="262"/>
      <c r="F4" s="6" t="s">
        <v>5</v>
      </c>
      <c r="G4" s="6" t="s">
        <v>6</v>
      </c>
      <c r="I4" s="251" t="s">
        <v>7</v>
      </c>
      <c r="J4" s="252"/>
      <c r="K4" s="252"/>
      <c r="L4" s="253"/>
      <c r="O4" s="248" t="s">
        <v>8</v>
      </c>
      <c r="P4" s="249"/>
      <c r="Q4" s="250"/>
      <c r="R4" s="242" t="s">
        <v>96</v>
      </c>
      <c r="S4" s="243"/>
      <c r="T4" s="244"/>
    </row>
    <row r="5" spans="1:20" ht="15.75" thickBot="1" x14ac:dyDescent="0.3">
      <c r="A5" s="8" t="s">
        <v>97</v>
      </c>
      <c r="B5" s="70" t="s">
        <v>10</v>
      </c>
      <c r="C5" s="210">
        <v>43718</v>
      </c>
      <c r="D5" s="211">
        <v>43719</v>
      </c>
      <c r="E5" s="211">
        <v>43720</v>
      </c>
      <c r="F5" s="212">
        <v>43722</v>
      </c>
      <c r="G5" s="213">
        <v>43723</v>
      </c>
      <c r="I5" s="155"/>
      <c r="J5" s="131" t="s">
        <v>11</v>
      </c>
      <c r="K5" s="131" t="s">
        <v>2</v>
      </c>
      <c r="L5" s="156" t="s">
        <v>3</v>
      </c>
      <c r="N5" s="157"/>
      <c r="O5" s="158" t="s">
        <v>11</v>
      </c>
      <c r="P5" s="131" t="s">
        <v>2</v>
      </c>
      <c r="Q5" s="156" t="s">
        <v>3</v>
      </c>
      <c r="R5" s="159" t="s">
        <v>11</v>
      </c>
      <c r="S5" s="131" t="s">
        <v>2</v>
      </c>
      <c r="T5" s="156" t="s">
        <v>3</v>
      </c>
    </row>
    <row r="6" spans="1:20" x14ac:dyDescent="0.25">
      <c r="A6" s="263" t="s">
        <v>98</v>
      </c>
      <c r="B6" s="99" t="s">
        <v>99</v>
      </c>
      <c r="C6" s="167">
        <v>523.6</v>
      </c>
      <c r="D6" s="168">
        <v>157.50666666666666</v>
      </c>
      <c r="E6" s="169">
        <v>273.90666666666669</v>
      </c>
      <c r="F6" s="168" t="s">
        <v>100</v>
      </c>
      <c r="G6" s="169" t="s">
        <v>100</v>
      </c>
      <c r="I6" s="103" t="s">
        <v>99</v>
      </c>
      <c r="J6" s="168">
        <v>92.19319446042887</v>
      </c>
      <c r="K6" s="168">
        <v>101.95266045191238</v>
      </c>
      <c r="L6" s="169">
        <v>107.92189358192351</v>
      </c>
      <c r="N6" s="103" t="s">
        <v>99</v>
      </c>
      <c r="O6" s="103">
        <v>6.4247142857142858</v>
      </c>
      <c r="P6" s="102">
        <v>0.1088722267871816</v>
      </c>
      <c r="Q6" s="101">
        <v>0.28257921523559348</v>
      </c>
      <c r="R6" s="141">
        <f>O6/3*10</f>
        <v>21.415714285714284</v>
      </c>
      <c r="S6" s="102">
        <f t="shared" ref="S6:T11" si="0">P6/3*10</f>
        <v>0.36290742262393866</v>
      </c>
      <c r="T6" s="101">
        <f t="shared" si="0"/>
        <v>0.94193071745197821</v>
      </c>
    </row>
    <row r="7" spans="1:20" ht="15.75" thickBot="1" x14ac:dyDescent="0.3">
      <c r="A7" s="269"/>
      <c r="B7" s="270" t="s">
        <v>101</v>
      </c>
      <c r="C7" s="271" t="s">
        <v>28</v>
      </c>
      <c r="D7" s="272" t="s">
        <v>28</v>
      </c>
      <c r="E7" s="273" t="s">
        <v>28</v>
      </c>
      <c r="F7" s="272" t="s">
        <v>28</v>
      </c>
      <c r="G7" s="273" t="s">
        <v>28</v>
      </c>
      <c r="I7" s="274" t="s">
        <v>101</v>
      </c>
      <c r="J7" s="182" t="s">
        <v>28</v>
      </c>
      <c r="K7" s="182">
        <v>108.2837773549001</v>
      </c>
      <c r="L7" s="183">
        <v>105.79012052013954</v>
      </c>
      <c r="N7" s="274" t="s">
        <v>101</v>
      </c>
      <c r="O7" s="152" t="s">
        <v>28</v>
      </c>
      <c r="P7" s="153">
        <v>0.67773294509151416</v>
      </c>
      <c r="Q7" s="154">
        <v>1.323501655629139</v>
      </c>
      <c r="R7" s="275" t="s">
        <v>28</v>
      </c>
      <c r="S7" s="161">
        <f t="shared" si="0"/>
        <v>2.2591098169717139</v>
      </c>
      <c r="T7" s="162">
        <f t="shared" si="0"/>
        <v>4.4116721854304632</v>
      </c>
    </row>
    <row r="8" spans="1:20" x14ac:dyDescent="0.25">
      <c r="A8" s="265" t="s">
        <v>102</v>
      </c>
      <c r="B8" s="142" t="s">
        <v>103</v>
      </c>
      <c r="C8" s="143">
        <v>55.546666666666674</v>
      </c>
      <c r="D8" s="170">
        <v>12.853333333333333</v>
      </c>
      <c r="E8" s="171">
        <v>9.9066666666666663</v>
      </c>
      <c r="F8" s="170">
        <v>4.01</v>
      </c>
      <c r="G8" s="171">
        <v>2.7750000000000004</v>
      </c>
      <c r="I8" s="59" t="s">
        <v>103</v>
      </c>
      <c r="J8" s="170">
        <v>90.124062060354461</v>
      </c>
      <c r="K8" s="170">
        <v>85.124022902384155</v>
      </c>
      <c r="L8" s="171">
        <v>90.442149656195539</v>
      </c>
      <c r="N8" s="59" t="s">
        <v>103</v>
      </c>
      <c r="O8" s="59">
        <v>1.2595887815131834</v>
      </c>
      <c r="P8" s="96">
        <v>6.4082880454278096E-2</v>
      </c>
      <c r="Q8" s="97">
        <v>0.13648836471836431</v>
      </c>
      <c r="R8" s="104">
        <f t="shared" ref="R8:R15" si="1">O8/3*10</f>
        <v>4.1986292717106117</v>
      </c>
      <c r="S8" s="96">
        <f t="shared" si="0"/>
        <v>0.21360960151426034</v>
      </c>
      <c r="T8" s="97">
        <f t="shared" si="0"/>
        <v>0.45496121572788101</v>
      </c>
    </row>
    <row r="9" spans="1:20" ht="15.75" thickBot="1" x14ac:dyDescent="0.3">
      <c r="A9" s="264"/>
      <c r="B9" s="100" t="s">
        <v>104</v>
      </c>
      <c r="C9" s="172" t="s">
        <v>100</v>
      </c>
      <c r="D9" s="173" t="s">
        <v>100</v>
      </c>
      <c r="E9" s="174" t="s">
        <v>100</v>
      </c>
      <c r="F9" s="173" t="s">
        <v>100</v>
      </c>
      <c r="G9" s="174" t="s">
        <v>100</v>
      </c>
      <c r="I9" s="94" t="s">
        <v>104</v>
      </c>
      <c r="J9" s="173">
        <v>46.149470380541395</v>
      </c>
      <c r="K9" s="173">
        <v>88.172812867791293</v>
      </c>
      <c r="L9" s="174">
        <v>83.750490388387618</v>
      </c>
      <c r="N9" s="94" t="s">
        <v>104</v>
      </c>
      <c r="O9" s="94">
        <v>0.80459638035047398</v>
      </c>
      <c r="P9" s="95">
        <v>4.3187201528175748E-2</v>
      </c>
      <c r="Q9" s="98">
        <v>0.11896042363433668</v>
      </c>
      <c r="R9" s="104">
        <f t="shared" si="1"/>
        <v>2.68198793450158</v>
      </c>
      <c r="S9" s="96">
        <f t="shared" si="0"/>
        <v>0.1439573384272525</v>
      </c>
      <c r="T9" s="97">
        <f t="shared" si="0"/>
        <v>0.39653474544778888</v>
      </c>
    </row>
    <row r="10" spans="1:20" x14ac:dyDescent="0.25">
      <c r="A10" s="266" t="s">
        <v>105</v>
      </c>
      <c r="B10" s="99" t="s">
        <v>153</v>
      </c>
      <c r="C10" s="175">
        <v>328.67999999999995</v>
      </c>
      <c r="D10" s="168">
        <v>258.22666666666663</v>
      </c>
      <c r="E10" s="169">
        <v>1765.7333333333336</v>
      </c>
      <c r="F10" s="168">
        <v>103.42999999999999</v>
      </c>
      <c r="G10" s="169">
        <v>19.535</v>
      </c>
      <c r="I10" s="103" t="s">
        <v>106</v>
      </c>
      <c r="J10" s="168">
        <v>47.144640556728689</v>
      </c>
      <c r="K10" s="168">
        <v>70.960994461930753</v>
      </c>
      <c r="L10" s="169">
        <v>95.20000796844495</v>
      </c>
      <c r="N10" s="103" t="s">
        <v>106</v>
      </c>
      <c r="O10" s="103">
        <v>32.35770491803278</v>
      </c>
      <c r="P10" s="102">
        <v>0.46251080380293863</v>
      </c>
      <c r="Q10" s="101">
        <v>1.7742914979757087</v>
      </c>
      <c r="R10" s="141">
        <f t="shared" si="1"/>
        <v>107.8590163934426</v>
      </c>
      <c r="S10" s="102">
        <f t="shared" si="0"/>
        <v>1.5417026793431288</v>
      </c>
      <c r="T10" s="101">
        <f t="shared" si="0"/>
        <v>5.9143049932523626</v>
      </c>
    </row>
    <row r="11" spans="1:20" ht="15.75" thickBot="1" x14ac:dyDescent="0.3">
      <c r="A11" s="264"/>
      <c r="B11" s="100" t="s">
        <v>107</v>
      </c>
      <c r="C11" s="172">
        <v>43.96</v>
      </c>
      <c r="D11" s="173">
        <v>228.41333333333333</v>
      </c>
      <c r="E11" s="174">
        <v>234.16</v>
      </c>
      <c r="F11" s="173" t="s">
        <v>100</v>
      </c>
      <c r="G11" s="174">
        <v>0.38249999999999995</v>
      </c>
      <c r="I11" s="94" t="s">
        <v>107</v>
      </c>
      <c r="J11" s="173">
        <v>91.490917040711068</v>
      </c>
      <c r="K11" s="173">
        <v>98.540714476030416</v>
      </c>
      <c r="L11" s="174">
        <v>104.39220348015003</v>
      </c>
      <c r="N11" s="94" t="s">
        <v>107</v>
      </c>
      <c r="O11" s="94">
        <v>0.89777777777777767</v>
      </c>
      <c r="P11" s="95">
        <v>3.942501197891711E-2</v>
      </c>
      <c r="Q11" s="98">
        <v>8.6410566868464489E-2</v>
      </c>
      <c r="R11" s="104">
        <f t="shared" si="1"/>
        <v>2.992592592592592</v>
      </c>
      <c r="S11" s="96">
        <f t="shared" si="0"/>
        <v>0.13141670659639038</v>
      </c>
      <c r="T11" s="97">
        <f t="shared" si="0"/>
        <v>0.28803522289488165</v>
      </c>
    </row>
    <row r="12" spans="1:20" ht="15.75" thickBot="1" x14ac:dyDescent="0.3">
      <c r="A12" s="267" t="s">
        <v>108</v>
      </c>
      <c r="B12" s="133" t="s">
        <v>109</v>
      </c>
      <c r="C12" s="176" t="s">
        <v>100</v>
      </c>
      <c r="D12" s="177" t="s">
        <v>100</v>
      </c>
      <c r="E12" s="178" t="s">
        <v>100</v>
      </c>
      <c r="F12" s="177">
        <v>65.75</v>
      </c>
      <c r="G12" s="178">
        <v>71.25</v>
      </c>
      <c r="I12" s="44" t="s">
        <v>109</v>
      </c>
      <c r="J12" s="177" t="s">
        <v>28</v>
      </c>
      <c r="K12" s="177">
        <v>90.624746943072324</v>
      </c>
      <c r="L12" s="178">
        <v>95.007692930601664</v>
      </c>
      <c r="N12" s="44" t="s">
        <v>109</v>
      </c>
      <c r="O12" s="44" t="s">
        <v>28</v>
      </c>
      <c r="P12" s="134">
        <v>1.3242152466367711</v>
      </c>
      <c r="Q12" s="43">
        <v>2.0108614232209736</v>
      </c>
      <c r="R12" s="42" t="s">
        <v>28</v>
      </c>
      <c r="S12" s="134">
        <f t="shared" ref="S12:S15" si="2">P12/3*10</f>
        <v>4.4140508221225705</v>
      </c>
      <c r="T12" s="43">
        <f t="shared" ref="T12:T15" si="3">Q12/3*10</f>
        <v>6.7028714107365781</v>
      </c>
    </row>
    <row r="13" spans="1:20" ht="15.75" thickBot="1" x14ac:dyDescent="0.3">
      <c r="A13" s="268" t="s">
        <v>110</v>
      </c>
      <c r="B13" s="137" t="s">
        <v>111</v>
      </c>
      <c r="C13" s="179" t="s">
        <v>100</v>
      </c>
      <c r="D13" s="180">
        <v>404.53333333333336</v>
      </c>
      <c r="E13" s="181">
        <v>360.93333333333334</v>
      </c>
      <c r="F13" s="180">
        <v>58.400000000000006</v>
      </c>
      <c r="G13" s="181">
        <v>3.25</v>
      </c>
      <c r="I13" s="139" t="s">
        <v>111</v>
      </c>
      <c r="J13" s="180">
        <v>104.60040072714729</v>
      </c>
      <c r="K13" s="180">
        <v>84.948847577723825</v>
      </c>
      <c r="L13" s="181">
        <v>85.416583734723943</v>
      </c>
      <c r="N13" s="139" t="s">
        <v>111</v>
      </c>
      <c r="O13" s="138">
        <v>10.109268292682927</v>
      </c>
      <c r="P13" s="135">
        <v>0.23288770053475932</v>
      </c>
      <c r="Q13" s="136">
        <v>0.50429124164614847</v>
      </c>
      <c r="R13" s="140">
        <f t="shared" si="1"/>
        <v>33.697560975609754</v>
      </c>
      <c r="S13" s="135">
        <f t="shared" si="2"/>
        <v>0.77629233511586448</v>
      </c>
      <c r="T13" s="136">
        <f t="shared" si="3"/>
        <v>1.6809708054871617</v>
      </c>
    </row>
    <row r="14" spans="1:20" x14ac:dyDescent="0.25">
      <c r="A14" s="257" t="s">
        <v>112</v>
      </c>
      <c r="B14" s="99" t="s">
        <v>113</v>
      </c>
      <c r="C14" s="175" t="s">
        <v>100</v>
      </c>
      <c r="D14" s="168" t="s">
        <v>100</v>
      </c>
      <c r="E14" s="169" t="s">
        <v>100</v>
      </c>
      <c r="F14" s="168" t="s">
        <v>100</v>
      </c>
      <c r="G14" s="169" t="s">
        <v>100</v>
      </c>
      <c r="I14" s="103" t="s">
        <v>113</v>
      </c>
      <c r="J14" s="168" t="s">
        <v>28</v>
      </c>
      <c r="K14" s="168">
        <v>89.332576083976335</v>
      </c>
      <c r="L14" s="169">
        <v>109.75872468763464</v>
      </c>
      <c r="N14" s="103" t="s">
        <v>113</v>
      </c>
      <c r="O14" s="103">
        <v>3.4096916299559474</v>
      </c>
      <c r="P14" s="102">
        <v>0.2773417252869308</v>
      </c>
      <c r="Q14" s="101">
        <v>0.55322528363047008</v>
      </c>
      <c r="R14" s="141">
        <f t="shared" si="1"/>
        <v>11.365638766519826</v>
      </c>
      <c r="S14" s="102">
        <f t="shared" si="2"/>
        <v>0.92447241762310273</v>
      </c>
      <c r="T14" s="101">
        <f t="shared" si="3"/>
        <v>1.8440842787682334</v>
      </c>
    </row>
    <row r="15" spans="1:20" ht="15.75" thickBot="1" x14ac:dyDescent="0.3">
      <c r="A15" s="259"/>
      <c r="B15" s="151" t="s">
        <v>114</v>
      </c>
      <c r="C15" s="152" t="s">
        <v>100</v>
      </c>
      <c r="D15" s="153" t="s">
        <v>100</v>
      </c>
      <c r="E15" s="154" t="s">
        <v>100</v>
      </c>
      <c r="F15" s="182">
        <v>23.15</v>
      </c>
      <c r="G15" s="183" t="s">
        <v>100</v>
      </c>
      <c r="I15" s="152" t="s">
        <v>114</v>
      </c>
      <c r="J15" s="182">
        <v>15.261948499153943</v>
      </c>
      <c r="K15" s="182">
        <v>42.570873290817957</v>
      </c>
      <c r="L15" s="183">
        <v>35.33527264439013</v>
      </c>
      <c r="N15" s="152" t="s">
        <v>114</v>
      </c>
      <c r="O15" s="152">
        <v>9.9824175824175825</v>
      </c>
      <c r="P15" s="153">
        <v>0.54805627194079531</v>
      </c>
      <c r="Q15" s="154">
        <v>1.2803134937204894</v>
      </c>
      <c r="R15" s="160">
        <f t="shared" si="1"/>
        <v>33.274725274725277</v>
      </c>
      <c r="S15" s="161">
        <f t="shared" si="2"/>
        <v>1.826854239802651</v>
      </c>
      <c r="T15" s="162">
        <f t="shared" si="3"/>
        <v>4.2677116457349644</v>
      </c>
    </row>
    <row r="16" spans="1:20" ht="15.75" thickBot="1" x14ac:dyDescent="0.3">
      <c r="A16" s="216" t="s">
        <v>156</v>
      </c>
      <c r="B16" s="217"/>
      <c r="C16" s="218">
        <f>SUM(C13:C15)</f>
        <v>0</v>
      </c>
      <c r="D16" s="218">
        <f t="shared" ref="D16:G16" si="4">SUM(D13:D15)</f>
        <v>404.53333333333336</v>
      </c>
      <c r="E16" s="218">
        <f t="shared" si="4"/>
        <v>360.93333333333334</v>
      </c>
      <c r="F16" s="218">
        <f t="shared" si="4"/>
        <v>81.550000000000011</v>
      </c>
      <c r="G16" s="219">
        <f t="shared" si="4"/>
        <v>3.25</v>
      </c>
      <c r="N16" s="140"/>
      <c r="O16" s="140"/>
      <c r="P16" s="140"/>
      <c r="Q16" s="140"/>
    </row>
    <row r="17" spans="2:6" ht="15.75" thickBot="1" x14ac:dyDescent="0.3"/>
    <row r="18" spans="2:6" x14ac:dyDescent="0.25">
      <c r="B18" s="26" t="s">
        <v>14</v>
      </c>
      <c r="C18" s="27" t="s">
        <v>91</v>
      </c>
      <c r="D18" s="27"/>
      <c r="E18" s="27"/>
      <c r="F18" s="28"/>
    </row>
    <row r="19" spans="2:6" x14ac:dyDescent="0.25">
      <c r="B19" s="29" t="s">
        <v>17</v>
      </c>
      <c r="C19" s="1" t="s">
        <v>92</v>
      </c>
      <c r="D19" s="1"/>
      <c r="E19" s="1"/>
      <c r="F19" s="30"/>
    </row>
    <row r="20" spans="2:6" x14ac:dyDescent="0.25">
      <c r="B20" s="29" t="s">
        <v>28</v>
      </c>
      <c r="C20" s="1" t="s">
        <v>93</v>
      </c>
      <c r="D20" s="1"/>
      <c r="E20" s="1"/>
      <c r="F20" s="30"/>
    </row>
    <row r="21" spans="2:6" ht="15.75" thickBot="1" x14ac:dyDescent="0.3">
      <c r="B21" s="31" t="s">
        <v>15</v>
      </c>
      <c r="C21" s="32" t="s">
        <v>115</v>
      </c>
      <c r="D21" s="32"/>
      <c r="E21" s="32"/>
      <c r="F21" s="33"/>
    </row>
  </sheetData>
  <protectedRanges>
    <protectedRange sqref="B6:G9 F11 C12:E12 C13 C14:E15 F14:G14 G15" name="Rango2_2"/>
    <protectedRange sqref="B10:B15" name="Rango2_3"/>
    <protectedRange sqref="O7 R7 R12" name="Rango2_7"/>
  </protectedRanges>
  <mergeCells count="9">
    <mergeCell ref="A10:A11"/>
    <mergeCell ref="A6:A7"/>
    <mergeCell ref="A8:A9"/>
    <mergeCell ref="A14:A15"/>
    <mergeCell ref="I4:L4"/>
    <mergeCell ref="R4:T4"/>
    <mergeCell ref="C4:E4"/>
    <mergeCell ref="O4:Q4"/>
    <mergeCell ref="C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47881-DD20-4DED-AF23-0D16C1E00C8F}">
  <dimension ref="A1:T15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8.7109375" defaultRowHeight="15" x14ac:dyDescent="0.25"/>
  <cols>
    <col min="1" max="2" width="15.7109375" style="2" customWidth="1"/>
    <col min="3" max="5" width="11.7109375" style="2" customWidth="1"/>
    <col min="6" max="6" width="23.7109375" style="2" customWidth="1"/>
    <col min="7" max="7" width="14.5703125" style="2" customWidth="1"/>
    <col min="8" max="8" width="3.7109375" style="2" customWidth="1"/>
    <col min="9" max="9" width="15.7109375" style="2" customWidth="1"/>
    <col min="10" max="12" width="9.7109375" style="2" customWidth="1"/>
    <col min="13" max="13" width="3.7109375" style="2" customWidth="1"/>
    <col min="14" max="14" width="15.7109375" style="2" customWidth="1"/>
    <col min="15" max="20" width="9.7109375" style="2" customWidth="1"/>
    <col min="21" max="16384" width="8.7109375" style="2"/>
  </cols>
  <sheetData>
    <row r="1" spans="1:20" x14ac:dyDescent="0.25">
      <c r="A1" s="71" t="s">
        <v>116</v>
      </c>
    </row>
    <row r="2" spans="1:20" ht="15.75" thickBot="1" x14ac:dyDescent="0.3"/>
    <row r="3" spans="1:20" ht="15.75" thickBot="1" x14ac:dyDescent="0.3">
      <c r="B3" s="82"/>
      <c r="C3" s="254" t="s">
        <v>1</v>
      </c>
      <c r="D3" s="255"/>
      <c r="E3" s="256"/>
      <c r="F3" s="6" t="s">
        <v>2</v>
      </c>
      <c r="G3" s="74" t="s">
        <v>3</v>
      </c>
    </row>
    <row r="4" spans="1:20" ht="15.75" thickBot="1" x14ac:dyDescent="0.3">
      <c r="A4" s="75"/>
      <c r="B4" s="83"/>
      <c r="C4" s="254" t="s">
        <v>117</v>
      </c>
      <c r="D4" s="255"/>
      <c r="E4" s="256"/>
      <c r="F4" s="6" t="s">
        <v>5</v>
      </c>
      <c r="G4" s="6" t="s">
        <v>6</v>
      </c>
      <c r="I4" s="251" t="s">
        <v>7</v>
      </c>
      <c r="J4" s="252"/>
      <c r="K4" s="252"/>
      <c r="L4" s="253"/>
      <c r="O4" s="251" t="s">
        <v>8</v>
      </c>
      <c r="P4" s="252"/>
      <c r="Q4" s="253"/>
      <c r="R4" s="252" t="s">
        <v>118</v>
      </c>
      <c r="S4" s="252"/>
      <c r="T4" s="253"/>
    </row>
    <row r="5" spans="1:20" ht="15.75" thickBot="1" x14ac:dyDescent="0.3">
      <c r="A5" s="8" t="s">
        <v>97</v>
      </c>
      <c r="B5" s="16" t="s">
        <v>10</v>
      </c>
      <c r="C5" s="210">
        <v>43718</v>
      </c>
      <c r="D5" s="211">
        <v>43719</v>
      </c>
      <c r="E5" s="211">
        <v>43720</v>
      </c>
      <c r="F5" s="212">
        <v>43722</v>
      </c>
      <c r="G5" s="213">
        <v>43723</v>
      </c>
      <c r="I5" s="44"/>
      <c r="J5" s="65" t="s">
        <v>11</v>
      </c>
      <c r="K5" s="65" t="s">
        <v>2</v>
      </c>
      <c r="L5" s="61" t="s">
        <v>3</v>
      </c>
      <c r="N5" s="76"/>
      <c r="O5" s="87" t="s">
        <v>11</v>
      </c>
      <c r="P5" s="80" t="s">
        <v>2</v>
      </c>
      <c r="Q5" s="88" t="s">
        <v>3</v>
      </c>
      <c r="R5" s="78" t="s">
        <v>11</v>
      </c>
      <c r="S5" s="18" t="s">
        <v>2</v>
      </c>
      <c r="T5" s="18" t="s">
        <v>3</v>
      </c>
    </row>
    <row r="6" spans="1:20" x14ac:dyDescent="0.25">
      <c r="A6" s="321" t="s">
        <v>119</v>
      </c>
      <c r="B6" s="92" t="s">
        <v>120</v>
      </c>
      <c r="C6" s="163">
        <v>19.536666666666665</v>
      </c>
      <c r="D6" s="164">
        <v>5.1766666666666667</v>
      </c>
      <c r="E6" s="164">
        <v>2.91</v>
      </c>
      <c r="F6" s="19" t="s">
        <v>100</v>
      </c>
      <c r="G6" s="89" t="s">
        <v>100</v>
      </c>
      <c r="I6" s="90" t="s">
        <v>120</v>
      </c>
      <c r="J6" s="220">
        <v>67.878049267776163</v>
      </c>
      <c r="K6" s="221">
        <v>51.595308972489164</v>
      </c>
      <c r="L6" s="62">
        <v>65.933443882817542</v>
      </c>
      <c r="N6" s="91" t="s">
        <v>120</v>
      </c>
      <c r="O6" s="289">
        <v>1.8765123431901605</v>
      </c>
      <c r="P6" s="290">
        <v>4.4943920369636813E-2</v>
      </c>
      <c r="Q6" s="291">
        <v>0.77487306564166181</v>
      </c>
      <c r="R6" s="292">
        <f>O6/3*10</f>
        <v>6.2550411439672011</v>
      </c>
      <c r="S6" s="293">
        <f t="shared" ref="S6:T6" si="0">P6/3*10</f>
        <v>0.14981306789878937</v>
      </c>
      <c r="T6" s="294">
        <f t="shared" si="0"/>
        <v>2.5829102188055391</v>
      </c>
    </row>
    <row r="7" spans="1:20" x14ac:dyDescent="0.25">
      <c r="A7" s="322"/>
      <c r="B7" s="12" t="s">
        <v>121</v>
      </c>
      <c r="C7" s="93" t="s">
        <v>100</v>
      </c>
      <c r="D7" s="20" t="s">
        <v>100</v>
      </c>
      <c r="E7" s="20" t="s">
        <v>100</v>
      </c>
      <c r="F7" s="20" t="s">
        <v>100</v>
      </c>
      <c r="G7" s="86" t="s">
        <v>100</v>
      </c>
      <c r="H7" s="3"/>
      <c r="I7" s="20" t="s">
        <v>121</v>
      </c>
      <c r="J7" s="222">
        <v>84.138345104359232</v>
      </c>
      <c r="K7" s="223">
        <v>92.852064274541405</v>
      </c>
      <c r="L7" s="63">
        <v>93.915406613894561</v>
      </c>
      <c r="N7" s="84" t="s">
        <v>121</v>
      </c>
      <c r="O7" s="295">
        <v>2.6597425131772212</v>
      </c>
      <c r="P7" s="296">
        <v>3.4732628762016118E-2</v>
      </c>
      <c r="Q7" s="297">
        <v>6.7970722637632625E-2</v>
      </c>
      <c r="R7" s="298">
        <f t="shared" ref="R7" si="1">O7/3*10</f>
        <v>8.8658083772574034</v>
      </c>
      <c r="S7" s="299">
        <f t="shared" ref="S7:S8" si="2">P7/3*10</f>
        <v>0.1157754292067204</v>
      </c>
      <c r="T7" s="300">
        <f t="shared" ref="T7:T8" si="3">Q7/3*10</f>
        <v>0.22656907545877542</v>
      </c>
    </row>
    <row r="8" spans="1:20" ht="15.75" thickBot="1" x14ac:dyDescent="0.3">
      <c r="A8" s="323"/>
      <c r="B8" s="13" t="s">
        <v>122</v>
      </c>
      <c r="C8" s="165">
        <v>45.093333333333334</v>
      </c>
      <c r="D8" s="166">
        <v>46.586666666666666</v>
      </c>
      <c r="E8" s="166">
        <v>22.796666666666667</v>
      </c>
      <c r="F8" s="21" t="s">
        <v>100</v>
      </c>
      <c r="G8" s="64">
        <v>1.54</v>
      </c>
      <c r="H8" s="3"/>
      <c r="I8" s="21" t="s">
        <v>122</v>
      </c>
      <c r="J8" s="224">
        <v>90.789413954332915</v>
      </c>
      <c r="K8" s="166">
        <v>77.352580689091639</v>
      </c>
      <c r="L8" s="64">
        <v>86.194821112429722</v>
      </c>
      <c r="N8" s="85" t="s">
        <v>122</v>
      </c>
      <c r="O8" s="301" t="s">
        <v>28</v>
      </c>
      <c r="P8" s="302">
        <v>0.42294485854894232</v>
      </c>
      <c r="Q8" s="303">
        <v>6.9244170741413615</v>
      </c>
      <c r="R8" s="304" t="s">
        <v>28</v>
      </c>
      <c r="S8" s="305">
        <f t="shared" si="2"/>
        <v>1.4098161951631409</v>
      </c>
      <c r="T8" s="306">
        <f t="shared" si="3"/>
        <v>23.081390247137872</v>
      </c>
    </row>
    <row r="9" spans="1:20" ht="15.75" thickBot="1" x14ac:dyDescent="0.3">
      <c r="A9" s="216" t="s">
        <v>156</v>
      </c>
      <c r="B9" s="217"/>
      <c r="C9" s="218">
        <f>SUM(C6:C8)</f>
        <v>64.63</v>
      </c>
      <c r="D9" s="218">
        <f t="shared" ref="D9:G9" si="4">SUM(D6:D8)</f>
        <v>51.763333333333335</v>
      </c>
      <c r="E9" s="218">
        <f t="shared" si="4"/>
        <v>25.706666666666667</v>
      </c>
      <c r="F9" s="218">
        <f t="shared" si="4"/>
        <v>0</v>
      </c>
      <c r="G9" s="219">
        <f t="shared" si="4"/>
        <v>1.54</v>
      </c>
      <c r="H9" s="3"/>
    </row>
    <row r="10" spans="1:20" ht="15.75" thickBot="1" x14ac:dyDescent="0.3">
      <c r="E10" s="3"/>
      <c r="F10" s="3"/>
      <c r="G10" s="3"/>
      <c r="H10" s="3"/>
      <c r="N10" s="15"/>
      <c r="O10" s="15"/>
      <c r="P10" s="15"/>
      <c r="Q10" s="15"/>
    </row>
    <row r="11" spans="1:20" x14ac:dyDescent="0.25">
      <c r="B11" s="26" t="s">
        <v>14</v>
      </c>
      <c r="C11" s="27" t="s">
        <v>91</v>
      </c>
      <c r="D11" s="27"/>
      <c r="E11" s="27"/>
      <c r="F11" s="28"/>
    </row>
    <row r="12" spans="1:20" x14ac:dyDescent="0.25">
      <c r="B12" s="29" t="s">
        <v>17</v>
      </c>
      <c r="C12" s="1" t="s">
        <v>92</v>
      </c>
      <c r="D12" s="1"/>
      <c r="E12" s="1"/>
      <c r="F12" s="30"/>
    </row>
    <row r="13" spans="1:20" x14ac:dyDescent="0.25">
      <c r="B13" s="29" t="s">
        <v>28</v>
      </c>
      <c r="C13" s="1" t="s">
        <v>93</v>
      </c>
      <c r="D13" s="1"/>
      <c r="E13" s="1"/>
      <c r="F13" s="30"/>
    </row>
    <row r="14" spans="1:20" ht="15.75" thickBot="1" x14ac:dyDescent="0.3">
      <c r="B14" s="31" t="s">
        <v>15</v>
      </c>
      <c r="C14" s="32" t="s">
        <v>94</v>
      </c>
      <c r="D14" s="32"/>
      <c r="E14" s="32"/>
      <c r="F14" s="33"/>
    </row>
    <row r="15" spans="1:20" x14ac:dyDescent="0.25">
      <c r="B15" s="3"/>
      <c r="C15" s="3"/>
      <c r="D15" s="3"/>
    </row>
  </sheetData>
  <protectedRanges>
    <protectedRange sqref="B12:D15 B6:B8 A6 H7:H9 E10:H10" name="Rango2_2"/>
  </protectedRanges>
  <mergeCells count="6">
    <mergeCell ref="C3:E3"/>
    <mergeCell ref="R4:T4"/>
    <mergeCell ref="C4:E4"/>
    <mergeCell ref="A6:A8"/>
    <mergeCell ref="I4:L4"/>
    <mergeCell ref="O4:Q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D803B-CF12-48CC-B117-5A5672E92B2D}">
  <dimension ref="A1:T25"/>
  <sheetViews>
    <sheetView workbookViewId="0">
      <pane xSplit="10" ySplit="19" topLeftCell="K20" activePane="bottomRight" state="frozen"/>
      <selection pane="topRight" activeCell="K1" sqref="K1"/>
      <selection pane="bottomLeft" activeCell="A20" sqref="A20"/>
      <selection pane="bottomRight"/>
    </sheetView>
  </sheetViews>
  <sheetFormatPr defaultColWidth="9.140625" defaultRowHeight="15" x14ac:dyDescent="0.25"/>
  <cols>
    <col min="1" max="2" width="15.7109375" customWidth="1"/>
    <col min="3" max="5" width="11.7109375" customWidth="1"/>
    <col min="6" max="6" width="23.7109375" customWidth="1"/>
    <col min="7" max="7" width="14.5703125" customWidth="1"/>
    <col min="8" max="8" width="3.7109375" customWidth="1"/>
    <col min="9" max="9" width="15.7109375" customWidth="1"/>
    <col min="10" max="12" width="9.7109375" customWidth="1"/>
    <col min="13" max="13" width="3.7109375" customWidth="1"/>
    <col min="14" max="14" width="15.7109375" customWidth="1"/>
    <col min="15" max="20" width="9.7109375" customWidth="1"/>
  </cols>
  <sheetData>
    <row r="1" spans="1:20" x14ac:dyDescent="0.25">
      <c r="A1" s="71" t="s">
        <v>135</v>
      </c>
    </row>
    <row r="2" spans="1:20" ht="15.75" thickBot="1" x14ac:dyDescent="0.3">
      <c r="A2" s="71"/>
    </row>
    <row r="3" spans="1:20" s="2" customFormat="1" ht="15.75" thickBot="1" x14ac:dyDescent="0.3">
      <c r="B3" s="72"/>
      <c r="C3" s="254" t="s">
        <v>1</v>
      </c>
      <c r="D3" s="255"/>
      <c r="E3" s="256"/>
      <c r="F3" s="6" t="s">
        <v>2</v>
      </c>
      <c r="G3" s="74" t="s">
        <v>3</v>
      </c>
    </row>
    <row r="4" spans="1:20" s="2" customFormat="1" ht="15.75" thickBot="1" x14ac:dyDescent="0.3">
      <c r="B4" s="73"/>
      <c r="C4" s="260" t="s">
        <v>117</v>
      </c>
      <c r="D4" s="261"/>
      <c r="E4" s="262"/>
      <c r="F4" s="6" t="s">
        <v>5</v>
      </c>
      <c r="G4" s="6" t="s">
        <v>6</v>
      </c>
      <c r="I4" s="251" t="s">
        <v>7</v>
      </c>
      <c r="J4" s="252"/>
      <c r="K4" s="252"/>
      <c r="L4" s="253"/>
      <c r="M4" s="23"/>
      <c r="O4" s="251" t="s">
        <v>8</v>
      </c>
      <c r="P4" s="252"/>
      <c r="Q4" s="253"/>
      <c r="R4" s="251" t="s">
        <v>118</v>
      </c>
      <c r="S4" s="252"/>
      <c r="T4" s="253"/>
    </row>
    <row r="5" spans="1:20" s="2" customFormat="1" ht="15.75" thickBot="1" x14ac:dyDescent="0.3">
      <c r="A5" s="8" t="s">
        <v>97</v>
      </c>
      <c r="B5" s="70" t="s">
        <v>10</v>
      </c>
      <c r="C5" s="210">
        <v>43718</v>
      </c>
      <c r="D5" s="211">
        <v>43719</v>
      </c>
      <c r="E5" s="211">
        <v>43720</v>
      </c>
      <c r="F5" s="212">
        <v>43722</v>
      </c>
      <c r="G5" s="213">
        <v>43723</v>
      </c>
      <c r="I5" s="59"/>
      <c r="J5" s="60" t="s">
        <v>11</v>
      </c>
      <c r="K5" s="65" t="s">
        <v>2</v>
      </c>
      <c r="L5" s="61" t="s">
        <v>3</v>
      </c>
      <c r="N5" s="41"/>
      <c r="O5" s="60" t="s">
        <v>11</v>
      </c>
      <c r="P5" s="65" t="s">
        <v>2</v>
      </c>
      <c r="Q5" s="66" t="s">
        <v>3</v>
      </c>
      <c r="R5" s="60" t="s">
        <v>11</v>
      </c>
      <c r="S5" s="60" t="s">
        <v>2</v>
      </c>
      <c r="T5" s="65" t="s">
        <v>3</v>
      </c>
    </row>
    <row r="6" spans="1:20" x14ac:dyDescent="0.25">
      <c r="A6" s="324" t="s">
        <v>136</v>
      </c>
      <c r="B6" s="14" t="s">
        <v>137</v>
      </c>
      <c r="C6" s="14" t="s">
        <v>138</v>
      </c>
      <c r="D6" s="14" t="s">
        <v>138</v>
      </c>
      <c r="E6" s="47" t="s">
        <v>138</v>
      </c>
      <c r="F6" s="14" t="s">
        <v>138</v>
      </c>
      <c r="G6" s="50" t="s">
        <v>138</v>
      </c>
      <c r="H6" s="2"/>
      <c r="I6" s="14" t="s">
        <v>137</v>
      </c>
      <c r="J6" s="22">
        <v>90.710482956741245</v>
      </c>
      <c r="K6" s="22">
        <v>76.43344285163559</v>
      </c>
      <c r="L6" s="62">
        <v>82.142228957819526</v>
      </c>
      <c r="N6" s="11" t="s">
        <v>137</v>
      </c>
      <c r="O6" s="55">
        <v>2.6372100003820065</v>
      </c>
      <c r="P6" s="55">
        <v>0.3280540140096746</v>
      </c>
      <c r="Q6" s="67">
        <v>0.39834084253966801</v>
      </c>
      <c r="R6" s="22">
        <f>O6/3*10</f>
        <v>8.790700001273354</v>
      </c>
      <c r="S6" s="22">
        <f t="shared" ref="S6:T6" si="0">P6/3*10</f>
        <v>1.0935133800322487</v>
      </c>
      <c r="T6" s="22">
        <f t="shared" si="0"/>
        <v>1.32780280846556</v>
      </c>
    </row>
    <row r="7" spans="1:20" x14ac:dyDescent="0.25">
      <c r="A7" s="325"/>
      <c r="B7" s="12" t="s">
        <v>139</v>
      </c>
      <c r="C7" s="12" t="s">
        <v>138</v>
      </c>
      <c r="D7" s="12" t="s">
        <v>138</v>
      </c>
      <c r="E7" s="48" t="s">
        <v>138</v>
      </c>
      <c r="F7" s="12" t="s">
        <v>138</v>
      </c>
      <c r="G7" s="48" t="s">
        <v>138</v>
      </c>
      <c r="H7" s="2"/>
      <c r="I7" s="12" t="s">
        <v>139</v>
      </c>
      <c r="J7" s="22">
        <v>107.24180386422277</v>
      </c>
      <c r="K7" s="38">
        <v>107.98018287429389</v>
      </c>
      <c r="L7" s="63">
        <v>106.54071925246242</v>
      </c>
      <c r="N7" s="46" t="s">
        <v>139</v>
      </c>
      <c r="O7" s="56">
        <v>1.8664981579744964</v>
      </c>
      <c r="P7" s="56">
        <v>0.2519521230000949</v>
      </c>
      <c r="Q7" s="68">
        <v>0.39871680132091947</v>
      </c>
      <c r="R7" s="22">
        <f t="shared" ref="R7:R18" si="1">O7/3*10</f>
        <v>6.2216605265816547</v>
      </c>
      <c r="S7" s="22">
        <f t="shared" ref="S7:S18" si="2">P7/3*10</f>
        <v>0.8398404100003164</v>
      </c>
      <c r="T7" s="22">
        <f t="shared" ref="T7:T18" si="3">Q7/3*10</f>
        <v>1.329056004403065</v>
      </c>
    </row>
    <row r="8" spans="1:20" x14ac:dyDescent="0.25">
      <c r="A8" s="325"/>
      <c r="B8" s="12" t="s">
        <v>140</v>
      </c>
      <c r="C8" s="12" t="s">
        <v>138</v>
      </c>
      <c r="D8" s="12" t="s">
        <v>138</v>
      </c>
      <c r="E8" s="48" t="s">
        <v>138</v>
      </c>
      <c r="F8" s="12" t="s">
        <v>138</v>
      </c>
      <c r="G8" s="48" t="s">
        <v>138</v>
      </c>
      <c r="H8" s="2"/>
      <c r="I8" s="12" t="s">
        <v>140</v>
      </c>
      <c r="J8" s="22">
        <v>105.23734974483949</v>
      </c>
      <c r="K8" s="38" t="s">
        <v>141</v>
      </c>
      <c r="L8" s="63">
        <v>100.33096241963125</v>
      </c>
      <c r="N8" s="12" t="s">
        <v>140</v>
      </c>
      <c r="O8" s="56">
        <v>19.197980831821258</v>
      </c>
      <c r="P8" s="56" t="s">
        <v>141</v>
      </c>
      <c r="Q8" s="68">
        <v>22.992462339466073</v>
      </c>
      <c r="R8" s="22">
        <f t="shared" si="1"/>
        <v>63.993269439404195</v>
      </c>
      <c r="S8" s="38" t="s">
        <v>141</v>
      </c>
      <c r="T8" s="22">
        <f t="shared" si="3"/>
        <v>76.641541131553581</v>
      </c>
    </row>
    <row r="9" spans="1:20" x14ac:dyDescent="0.25">
      <c r="A9" s="325"/>
      <c r="B9" s="12" t="s">
        <v>142</v>
      </c>
      <c r="C9" s="12" t="s">
        <v>138</v>
      </c>
      <c r="D9" s="12" t="s">
        <v>138</v>
      </c>
      <c r="E9" s="48" t="s">
        <v>138</v>
      </c>
      <c r="F9" s="12" t="s">
        <v>138</v>
      </c>
      <c r="G9" s="48" t="s">
        <v>138</v>
      </c>
      <c r="H9" s="2"/>
      <c r="I9" s="12" t="s">
        <v>142</v>
      </c>
      <c r="J9" s="22">
        <v>79.266094931963096</v>
      </c>
      <c r="K9" s="38">
        <v>72.374647438984752</v>
      </c>
      <c r="L9" s="63">
        <v>79.321578275943494</v>
      </c>
      <c r="N9" s="24" t="s">
        <v>142</v>
      </c>
      <c r="O9" s="56">
        <v>7.5951894403706151</v>
      </c>
      <c r="P9" s="56">
        <v>1.1746406103128142</v>
      </c>
      <c r="Q9" s="68">
        <v>1.9568329595874112</v>
      </c>
      <c r="R9" s="22">
        <f t="shared" si="1"/>
        <v>25.317298134568716</v>
      </c>
      <c r="S9" s="22">
        <f t="shared" si="2"/>
        <v>3.9154687010427143</v>
      </c>
      <c r="T9" s="22">
        <f t="shared" si="3"/>
        <v>6.522776531958038</v>
      </c>
    </row>
    <row r="10" spans="1:20" x14ac:dyDescent="0.25">
      <c r="A10" s="325"/>
      <c r="B10" s="12" t="s">
        <v>143</v>
      </c>
      <c r="C10" s="12" t="s">
        <v>138</v>
      </c>
      <c r="D10" s="12" t="s">
        <v>138</v>
      </c>
      <c r="E10" s="48" t="s">
        <v>138</v>
      </c>
      <c r="F10" s="12" t="s">
        <v>138</v>
      </c>
      <c r="G10" s="48" t="s">
        <v>138</v>
      </c>
      <c r="H10" s="2"/>
      <c r="I10" s="12" t="s">
        <v>143</v>
      </c>
      <c r="J10" s="22">
        <v>109.30066938690324</v>
      </c>
      <c r="K10" s="38">
        <v>37.406323569500515</v>
      </c>
      <c r="L10" s="63">
        <v>71.896234467709007</v>
      </c>
      <c r="N10" s="46" t="s">
        <v>143</v>
      </c>
      <c r="O10" s="56">
        <v>2.4180322287671494</v>
      </c>
      <c r="P10" s="56">
        <v>0.10172492704716116</v>
      </c>
      <c r="Q10" s="68">
        <v>0.51039385719337749</v>
      </c>
      <c r="R10" s="22">
        <f t="shared" si="1"/>
        <v>8.0601074292238319</v>
      </c>
      <c r="S10" s="22">
        <f t="shared" si="2"/>
        <v>0.33908309015720389</v>
      </c>
      <c r="T10" s="22">
        <f t="shared" si="3"/>
        <v>1.7013128573112581</v>
      </c>
    </row>
    <row r="11" spans="1:20" x14ac:dyDescent="0.25">
      <c r="A11" s="325"/>
      <c r="B11" s="12" t="s">
        <v>144</v>
      </c>
      <c r="C11" s="12" t="s">
        <v>138</v>
      </c>
      <c r="D11" s="12" t="s">
        <v>138</v>
      </c>
      <c r="E11" s="48" t="s">
        <v>138</v>
      </c>
      <c r="F11" s="12" t="s">
        <v>138</v>
      </c>
      <c r="G11" s="48" t="s">
        <v>138</v>
      </c>
      <c r="H11" s="2"/>
      <c r="I11" s="12" t="s">
        <v>144</v>
      </c>
      <c r="J11" s="22">
        <v>119.38529534182435</v>
      </c>
      <c r="K11" s="38">
        <v>113.77047425689409</v>
      </c>
      <c r="L11" s="63">
        <v>114.05059658631315</v>
      </c>
      <c r="N11" s="12" t="s">
        <v>144</v>
      </c>
      <c r="O11" s="56">
        <v>5.6215789393739</v>
      </c>
      <c r="P11" s="56">
        <v>0.63729755937289678</v>
      </c>
      <c r="Q11" s="68">
        <v>1.8515879121296743</v>
      </c>
      <c r="R11" s="22">
        <f t="shared" si="1"/>
        <v>18.738596464579665</v>
      </c>
      <c r="S11" s="22">
        <f t="shared" si="2"/>
        <v>2.124325197909656</v>
      </c>
      <c r="T11" s="22">
        <f t="shared" si="3"/>
        <v>6.1719597070989138</v>
      </c>
    </row>
    <row r="12" spans="1:20" x14ac:dyDescent="0.25">
      <c r="A12" s="325"/>
      <c r="B12" s="12" t="s">
        <v>145</v>
      </c>
      <c r="C12" s="38" t="s">
        <v>141</v>
      </c>
      <c r="D12" s="38" t="s">
        <v>141</v>
      </c>
      <c r="E12" s="40" t="s">
        <v>141</v>
      </c>
      <c r="F12" s="38" t="s">
        <v>141</v>
      </c>
      <c r="G12" s="40" t="s">
        <v>141</v>
      </c>
      <c r="H12" s="2"/>
      <c r="I12" s="12" t="s">
        <v>145</v>
      </c>
      <c r="J12" s="38" t="s">
        <v>141</v>
      </c>
      <c r="K12" s="38" t="s">
        <v>141</v>
      </c>
      <c r="L12" s="40" t="s">
        <v>141</v>
      </c>
      <c r="M12" s="39"/>
      <c r="N12" s="12" t="s">
        <v>145</v>
      </c>
      <c r="O12" s="38" t="s">
        <v>141</v>
      </c>
      <c r="P12" s="38" t="s">
        <v>141</v>
      </c>
      <c r="Q12" s="40" t="s">
        <v>141</v>
      </c>
      <c r="R12" s="38" t="s">
        <v>141</v>
      </c>
      <c r="S12" s="38" t="s">
        <v>141</v>
      </c>
      <c r="T12" s="38" t="s">
        <v>141</v>
      </c>
    </row>
    <row r="13" spans="1:20" x14ac:dyDescent="0.25">
      <c r="A13" s="325"/>
      <c r="B13" s="12" t="s">
        <v>146</v>
      </c>
      <c r="C13" s="12" t="s">
        <v>138</v>
      </c>
      <c r="D13" s="12" t="s">
        <v>138</v>
      </c>
      <c r="E13" s="48" t="s">
        <v>138</v>
      </c>
      <c r="F13" s="12" t="s">
        <v>138</v>
      </c>
      <c r="G13" s="63">
        <v>3.683165809416054</v>
      </c>
      <c r="H13" s="2"/>
      <c r="I13" s="46" t="s">
        <v>146</v>
      </c>
      <c r="J13" s="22">
        <v>98.372158669728591</v>
      </c>
      <c r="K13" s="38">
        <v>101.36599803509617</v>
      </c>
      <c r="L13" s="63">
        <v>106.46572900732022</v>
      </c>
      <c r="N13" s="12" t="s">
        <v>146</v>
      </c>
      <c r="O13" s="56">
        <v>2.1848426852617959</v>
      </c>
      <c r="P13" s="56">
        <v>0.15538578236700909</v>
      </c>
      <c r="Q13" s="68">
        <v>0.46948121460637182</v>
      </c>
      <c r="R13" s="22">
        <f t="shared" si="1"/>
        <v>7.2828089508726537</v>
      </c>
      <c r="S13" s="22">
        <f t="shared" si="2"/>
        <v>0.51795260789003028</v>
      </c>
      <c r="T13" s="22">
        <f t="shared" si="3"/>
        <v>1.5649373820212396</v>
      </c>
    </row>
    <row r="14" spans="1:20" ht="15.95" customHeight="1" x14ac:dyDescent="0.25">
      <c r="A14" s="325"/>
      <c r="B14" s="53" t="s">
        <v>147</v>
      </c>
      <c r="C14" s="12" t="s">
        <v>138</v>
      </c>
      <c r="D14" s="12" t="s">
        <v>138</v>
      </c>
      <c r="E14" s="48" t="s">
        <v>138</v>
      </c>
      <c r="F14" s="12" t="s">
        <v>138</v>
      </c>
      <c r="G14" s="63">
        <v>381.77833241900089</v>
      </c>
      <c r="H14" s="2"/>
      <c r="I14" s="12" t="s">
        <v>147</v>
      </c>
      <c r="J14" s="22">
        <v>96.965072828024347</v>
      </c>
      <c r="K14" s="38">
        <v>96.417005959471439</v>
      </c>
      <c r="L14" s="63">
        <v>99.744483415535626</v>
      </c>
      <c r="N14" s="12" t="s">
        <v>147</v>
      </c>
      <c r="O14" s="56">
        <v>1.9704023082435478</v>
      </c>
      <c r="P14" s="56">
        <v>0.28711753603002088</v>
      </c>
      <c r="Q14" s="68">
        <v>0.67244801590247083</v>
      </c>
      <c r="R14" s="22">
        <f t="shared" si="1"/>
        <v>6.5680076941451588</v>
      </c>
      <c r="S14" s="22">
        <f t="shared" si="2"/>
        <v>0.95705845343340301</v>
      </c>
      <c r="T14" s="22">
        <f t="shared" si="3"/>
        <v>2.2414933863415696</v>
      </c>
    </row>
    <row r="15" spans="1:20" x14ac:dyDescent="0.25">
      <c r="A15" s="325"/>
      <c r="B15" s="12" t="s">
        <v>148</v>
      </c>
      <c r="C15" s="12" t="s">
        <v>138</v>
      </c>
      <c r="D15" s="12" t="s">
        <v>138</v>
      </c>
      <c r="E15" s="48" t="s">
        <v>138</v>
      </c>
      <c r="F15" s="12" t="s">
        <v>138</v>
      </c>
      <c r="G15" s="48" t="s">
        <v>138</v>
      </c>
      <c r="H15" s="2"/>
      <c r="I15" s="12" t="s">
        <v>148</v>
      </c>
      <c r="J15" s="22">
        <v>116.40895130590457</v>
      </c>
      <c r="K15" s="38">
        <v>112.56457690653095</v>
      </c>
      <c r="L15" s="63">
        <v>113.82349674915943</v>
      </c>
      <c r="N15" s="24" t="s">
        <v>148</v>
      </c>
      <c r="O15" s="56">
        <v>2.5948738369917375</v>
      </c>
      <c r="P15" s="56">
        <v>0.33020869745996523</v>
      </c>
      <c r="Q15" s="68">
        <v>0.68520477361901344</v>
      </c>
      <c r="R15" s="22">
        <f t="shared" si="1"/>
        <v>8.649579456639124</v>
      </c>
      <c r="S15" s="22">
        <f t="shared" si="2"/>
        <v>1.1006956581998841</v>
      </c>
      <c r="T15" s="22">
        <f t="shared" si="3"/>
        <v>2.2840159120633783</v>
      </c>
    </row>
    <row r="16" spans="1:20" x14ac:dyDescent="0.25">
      <c r="A16" s="325"/>
      <c r="B16" s="12" t="s">
        <v>149</v>
      </c>
      <c r="C16" s="12" t="s">
        <v>138</v>
      </c>
      <c r="D16" s="12" t="s">
        <v>138</v>
      </c>
      <c r="E16" s="48" t="s">
        <v>138</v>
      </c>
      <c r="F16" s="12" t="s">
        <v>138</v>
      </c>
      <c r="G16" s="48" t="s">
        <v>138</v>
      </c>
      <c r="H16" s="2"/>
      <c r="I16" s="12" t="s">
        <v>149</v>
      </c>
      <c r="J16" s="22">
        <v>91.890091459739708</v>
      </c>
      <c r="K16" s="38">
        <v>103.88689789693842</v>
      </c>
      <c r="L16" s="63">
        <v>103.76776476279642</v>
      </c>
      <c r="N16" s="46" t="s">
        <v>149</v>
      </c>
      <c r="O16" s="56">
        <v>1.0954440000582641</v>
      </c>
      <c r="P16" s="56">
        <v>0.28096611346109057</v>
      </c>
      <c r="Q16" s="68">
        <v>0.57141673089475509</v>
      </c>
      <c r="R16" s="22">
        <f t="shared" si="1"/>
        <v>3.6514800001942138</v>
      </c>
      <c r="S16" s="22">
        <f t="shared" si="2"/>
        <v>0.93655371153696865</v>
      </c>
      <c r="T16" s="22">
        <f t="shared" si="3"/>
        <v>1.9047224363158501</v>
      </c>
    </row>
    <row r="17" spans="1:20" x14ac:dyDescent="0.25">
      <c r="A17" s="325"/>
      <c r="B17" s="12" t="s">
        <v>150</v>
      </c>
      <c r="C17" s="12" t="s">
        <v>138</v>
      </c>
      <c r="D17" s="12" t="s">
        <v>138</v>
      </c>
      <c r="E17" s="48" t="s">
        <v>138</v>
      </c>
      <c r="F17" s="12" t="s">
        <v>138</v>
      </c>
      <c r="G17" s="48" t="s">
        <v>138</v>
      </c>
      <c r="H17" s="2"/>
      <c r="I17" s="12" t="s">
        <v>150</v>
      </c>
      <c r="J17" s="22">
        <v>55.367561413536301</v>
      </c>
      <c r="K17" s="38">
        <v>81.978603358699615</v>
      </c>
      <c r="L17" s="63">
        <v>87.28977196887385</v>
      </c>
      <c r="N17" s="12" t="s">
        <v>150</v>
      </c>
      <c r="O17" s="56">
        <v>0.71894127007796493</v>
      </c>
      <c r="P17" s="56">
        <v>0.82608387250217941</v>
      </c>
      <c r="Q17" s="68">
        <v>0.85590437121076934</v>
      </c>
      <c r="R17" s="22">
        <f t="shared" si="1"/>
        <v>2.396470900259883</v>
      </c>
      <c r="S17" s="22">
        <f t="shared" si="2"/>
        <v>2.7536129083405978</v>
      </c>
      <c r="T17" s="22">
        <f t="shared" si="3"/>
        <v>2.8530145707025643</v>
      </c>
    </row>
    <row r="18" spans="1:20" ht="15.75" thickBot="1" x14ac:dyDescent="0.3">
      <c r="A18" s="326"/>
      <c r="B18" s="13" t="s">
        <v>151</v>
      </c>
      <c r="C18" s="13" t="s">
        <v>138</v>
      </c>
      <c r="D18" s="13" t="s">
        <v>138</v>
      </c>
      <c r="E18" s="49" t="s">
        <v>138</v>
      </c>
      <c r="F18" s="13" t="s">
        <v>138</v>
      </c>
      <c r="G18" s="49" t="s">
        <v>138</v>
      </c>
      <c r="H18" s="2"/>
      <c r="I18" s="13" t="s">
        <v>151</v>
      </c>
      <c r="J18" s="51">
        <v>105.00020222360054</v>
      </c>
      <c r="K18" s="51">
        <v>117.79662010125909</v>
      </c>
      <c r="L18" s="64">
        <v>122.63909003328135</v>
      </c>
      <c r="N18" s="25" t="s">
        <v>151</v>
      </c>
      <c r="O18" s="57">
        <v>3.5160956495964411</v>
      </c>
      <c r="P18" s="57">
        <v>0.70768538462923747</v>
      </c>
      <c r="Q18" s="69">
        <v>1.295784368296343</v>
      </c>
      <c r="R18" s="58">
        <f t="shared" si="1"/>
        <v>11.720318831988138</v>
      </c>
      <c r="S18" s="58">
        <f t="shared" si="2"/>
        <v>2.3589512820974581</v>
      </c>
      <c r="T18" s="58">
        <f t="shared" si="3"/>
        <v>4.3192812276544768</v>
      </c>
    </row>
    <row r="19" spans="1:20" ht="15.75" thickBot="1" x14ac:dyDescent="0.3">
      <c r="A19" s="216" t="s">
        <v>156</v>
      </c>
      <c r="B19" s="217"/>
      <c r="C19" s="218">
        <f>SUM(C6:C18)</f>
        <v>0</v>
      </c>
      <c r="D19" s="218">
        <f t="shared" ref="D19:F19" si="4">SUM(D6:D18)</f>
        <v>0</v>
      </c>
      <c r="E19" s="218">
        <f t="shared" si="4"/>
        <v>0</v>
      </c>
      <c r="F19" s="218">
        <f t="shared" si="4"/>
        <v>0</v>
      </c>
      <c r="G19" s="219">
        <f>SUM(G6:G18)</f>
        <v>385.46149822841693</v>
      </c>
      <c r="H19" s="2"/>
      <c r="I19" s="2"/>
      <c r="J19" s="2"/>
      <c r="K19" s="2"/>
      <c r="L19" s="2"/>
    </row>
    <row r="20" spans="1:20" ht="15.75" thickBot="1" x14ac:dyDescent="0.3"/>
    <row r="21" spans="1:20" x14ac:dyDescent="0.25">
      <c r="B21" s="26" t="s">
        <v>14</v>
      </c>
      <c r="C21" s="27" t="s">
        <v>91</v>
      </c>
      <c r="D21" s="27"/>
      <c r="E21" s="27"/>
      <c r="F21" s="27"/>
      <c r="G21" s="34"/>
    </row>
    <row r="22" spans="1:20" x14ac:dyDescent="0.25">
      <c r="B22" s="29" t="s">
        <v>17</v>
      </c>
      <c r="C22" s="1" t="s">
        <v>92</v>
      </c>
      <c r="D22" s="1"/>
      <c r="E22" s="1"/>
      <c r="F22" s="1"/>
      <c r="G22" s="35"/>
    </row>
    <row r="23" spans="1:20" x14ac:dyDescent="0.25">
      <c r="B23" s="29" t="s">
        <v>28</v>
      </c>
      <c r="C23" s="1" t="s">
        <v>93</v>
      </c>
      <c r="D23" s="1"/>
      <c r="E23" s="1"/>
      <c r="F23" s="1"/>
      <c r="G23" s="35"/>
    </row>
    <row r="24" spans="1:20" x14ac:dyDescent="0.25">
      <c r="B24" s="29" t="s">
        <v>15</v>
      </c>
      <c r="C24" s="1" t="s">
        <v>94</v>
      </c>
      <c r="D24" s="1"/>
      <c r="E24" s="1"/>
      <c r="F24" s="1"/>
      <c r="G24" s="35"/>
    </row>
    <row r="25" spans="1:20" ht="15.75" thickBot="1" x14ac:dyDescent="0.3">
      <c r="B25" s="31" t="s">
        <v>141</v>
      </c>
      <c r="C25" s="32" t="s">
        <v>152</v>
      </c>
      <c r="D25" s="36"/>
      <c r="E25" s="36"/>
      <c r="F25" s="36"/>
      <c r="G25" s="37"/>
    </row>
  </sheetData>
  <protectedRanges>
    <protectedRange sqref="O13:O18 K8 J12:L12 O12:T12 C12:G12" name="Rango1_2"/>
    <protectedRange sqref="O6:O11 K6:K7 K13:K18 K9:K11" name="Rango1_1_1"/>
    <protectedRange sqref="P8 P13:P18" name="Rango1_5"/>
    <protectedRange sqref="P6:P7 P9:P11" name="Rango1_1_4"/>
    <protectedRange sqref="R6:T7 R13:T18 R9:T11 R8 T8" name="Rango1_1_5"/>
  </protectedRanges>
  <mergeCells count="6">
    <mergeCell ref="C3:E3"/>
    <mergeCell ref="C4:E4"/>
    <mergeCell ref="R4:T4"/>
    <mergeCell ref="I4:L4"/>
    <mergeCell ref="A6:A18"/>
    <mergeCell ref="O4:Q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EB079-49B4-47FC-8AFB-00A32C9C86DE}">
  <dimension ref="A1:P23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5" x14ac:dyDescent="0.25"/>
  <cols>
    <col min="1" max="2" width="15.7109375" customWidth="1"/>
    <col min="3" max="5" width="11.7109375" customWidth="1"/>
    <col min="6" max="6" width="23.7109375" customWidth="1"/>
    <col min="7" max="7" width="3.7109375" customWidth="1"/>
    <col min="8" max="8" width="15.7109375" customWidth="1"/>
    <col min="9" max="10" width="9.7109375" customWidth="1"/>
    <col min="11" max="11" width="3.7109375" customWidth="1"/>
    <col min="12" max="12" width="15.7109375" customWidth="1"/>
    <col min="13" max="16" width="9.7109375" customWidth="1"/>
  </cols>
  <sheetData>
    <row r="1" spans="1:16" x14ac:dyDescent="0.25">
      <c r="A1" s="71" t="s">
        <v>123</v>
      </c>
    </row>
    <row r="2" spans="1:16" ht="15.75" thickBot="1" x14ac:dyDescent="0.3"/>
    <row r="3" spans="1:16" s="2" customFormat="1" ht="15.75" thickBot="1" x14ac:dyDescent="0.3">
      <c r="B3" s="82"/>
      <c r="C3" s="254" t="s">
        <v>1</v>
      </c>
      <c r="D3" s="255"/>
      <c r="E3" s="256"/>
      <c r="F3" s="6" t="s">
        <v>2</v>
      </c>
      <c r="G3"/>
    </row>
    <row r="4" spans="1:16" s="2" customFormat="1" ht="15.75" thickBot="1" x14ac:dyDescent="0.3">
      <c r="B4" s="83"/>
      <c r="C4" s="254" t="s">
        <v>117</v>
      </c>
      <c r="D4" s="255"/>
      <c r="E4" s="256"/>
      <c r="F4" s="6" t="s">
        <v>5</v>
      </c>
      <c r="G4"/>
      <c r="H4" s="251" t="s">
        <v>7</v>
      </c>
      <c r="I4" s="252"/>
      <c r="J4" s="253"/>
      <c r="M4" s="251" t="s">
        <v>8</v>
      </c>
      <c r="N4" s="253"/>
      <c r="O4" s="251" t="s">
        <v>118</v>
      </c>
      <c r="P4" s="253"/>
    </row>
    <row r="5" spans="1:16" s="2" customFormat="1" ht="15.75" thickBot="1" x14ac:dyDescent="0.3">
      <c r="A5" s="6" t="s">
        <v>97</v>
      </c>
      <c r="B5" s="6" t="s">
        <v>10</v>
      </c>
      <c r="C5" s="210">
        <v>43718</v>
      </c>
      <c r="D5" s="211">
        <v>43719</v>
      </c>
      <c r="E5" s="211">
        <v>43720</v>
      </c>
      <c r="F5" s="212">
        <v>43722</v>
      </c>
      <c r="G5"/>
      <c r="H5" s="44"/>
      <c r="I5" s="65" t="s">
        <v>11</v>
      </c>
      <c r="J5" s="61" t="s">
        <v>2</v>
      </c>
      <c r="L5" s="76"/>
      <c r="M5" s="60" t="s">
        <v>11</v>
      </c>
      <c r="N5" s="65" t="s">
        <v>2</v>
      </c>
      <c r="O5" s="54" t="s">
        <v>11</v>
      </c>
      <c r="P5" s="52" t="s">
        <v>2</v>
      </c>
    </row>
    <row r="6" spans="1:16" x14ac:dyDescent="0.25">
      <c r="A6" s="327" t="s">
        <v>124</v>
      </c>
      <c r="B6" s="14" t="s">
        <v>125</v>
      </c>
      <c r="C6" s="14" t="s">
        <v>100</v>
      </c>
      <c r="D6" s="14" t="s">
        <v>100</v>
      </c>
      <c r="E6" s="14" t="s">
        <v>100</v>
      </c>
      <c r="F6" s="14" t="s">
        <v>100</v>
      </c>
      <c r="H6" s="81" t="s">
        <v>125</v>
      </c>
      <c r="I6" s="22">
        <v>105.52744105762817</v>
      </c>
      <c r="J6" s="214">
        <v>89.561021537013048</v>
      </c>
      <c r="L6" s="77" t="s">
        <v>125</v>
      </c>
      <c r="M6" s="307">
        <v>4.9968749999999993</v>
      </c>
      <c r="N6" s="308">
        <v>0.91932885906040263</v>
      </c>
      <c r="O6" s="309">
        <f t="shared" ref="O6:O17" si="0">M6/3*10</f>
        <v>16.656249999999996</v>
      </c>
      <c r="P6" s="310">
        <f t="shared" ref="P6:P17" si="1">N6/3*10</f>
        <v>3.064429530201342</v>
      </c>
    </row>
    <row r="7" spans="1:16" x14ac:dyDescent="0.25">
      <c r="A7" s="328"/>
      <c r="B7" s="12" t="s">
        <v>126</v>
      </c>
      <c r="C7" s="38">
        <v>3.0667936025405722</v>
      </c>
      <c r="D7" s="38">
        <v>2.7257135089471061</v>
      </c>
      <c r="E7" s="38">
        <v>3.712353820946042</v>
      </c>
      <c r="F7" s="12" t="s">
        <v>100</v>
      </c>
      <c r="H7" s="77" t="s">
        <v>126</v>
      </c>
      <c r="I7" s="38">
        <v>88.548472285950467</v>
      </c>
      <c r="J7" s="40">
        <v>126.76690929301837</v>
      </c>
      <c r="L7" s="77" t="s">
        <v>126</v>
      </c>
      <c r="M7" s="277">
        <v>0.57565766776968197</v>
      </c>
      <c r="N7" s="56">
        <v>0.48706021639437919</v>
      </c>
      <c r="O7" s="295">
        <f t="shared" si="0"/>
        <v>1.9188588925656067</v>
      </c>
      <c r="P7" s="296">
        <f t="shared" si="1"/>
        <v>1.6235340546479307</v>
      </c>
    </row>
    <row r="8" spans="1:16" x14ac:dyDescent="0.25">
      <c r="A8" s="328"/>
      <c r="B8" s="12" t="s">
        <v>127</v>
      </c>
      <c r="C8" s="38" t="s">
        <v>100</v>
      </c>
      <c r="D8" s="38" t="s">
        <v>100</v>
      </c>
      <c r="E8" s="38" t="s">
        <v>100</v>
      </c>
      <c r="F8" s="12" t="s">
        <v>100</v>
      </c>
      <c r="H8" s="77" t="s">
        <v>127</v>
      </c>
      <c r="I8" s="38">
        <v>82.458521268244667</v>
      </c>
      <c r="J8" s="40">
        <v>107.87131281682831</v>
      </c>
      <c r="L8" s="77" t="s">
        <v>127</v>
      </c>
      <c r="M8" s="277">
        <v>4.0960000000000001</v>
      </c>
      <c r="N8" s="56">
        <v>0.93728323699421956</v>
      </c>
      <c r="O8" s="295">
        <f t="shared" si="0"/>
        <v>13.653333333333332</v>
      </c>
      <c r="P8" s="296">
        <f t="shared" si="1"/>
        <v>3.1242774566473983</v>
      </c>
    </row>
    <row r="9" spans="1:16" x14ac:dyDescent="0.25">
      <c r="A9" s="328"/>
      <c r="B9" s="12" t="s">
        <v>128</v>
      </c>
      <c r="C9" s="38" t="s">
        <v>100</v>
      </c>
      <c r="D9" s="38" t="s">
        <v>100</v>
      </c>
      <c r="E9" s="38" t="s">
        <v>100</v>
      </c>
      <c r="F9" s="12" t="s">
        <v>100</v>
      </c>
      <c r="H9" s="77" t="s">
        <v>128</v>
      </c>
      <c r="I9" s="38">
        <v>86.415604098711739</v>
      </c>
      <c r="J9" s="40">
        <v>98.349313037461698</v>
      </c>
      <c r="L9" s="77" t="s">
        <v>128</v>
      </c>
      <c r="M9" s="277">
        <v>6.2766666666666664</v>
      </c>
      <c r="N9" s="56">
        <v>0.68463302752293576</v>
      </c>
      <c r="O9" s="295">
        <f t="shared" si="0"/>
        <v>20.922222222222221</v>
      </c>
      <c r="P9" s="296">
        <f t="shared" si="1"/>
        <v>2.2821100917431192</v>
      </c>
    </row>
    <row r="10" spans="1:16" x14ac:dyDescent="0.25">
      <c r="A10" s="328"/>
      <c r="B10" s="12" t="s">
        <v>129</v>
      </c>
      <c r="C10" s="38" t="s">
        <v>100</v>
      </c>
      <c r="D10" s="38" t="s">
        <v>100</v>
      </c>
      <c r="E10" s="38" t="s">
        <v>100</v>
      </c>
      <c r="F10" s="12" t="s">
        <v>100</v>
      </c>
      <c r="H10" s="77" t="s">
        <v>129</v>
      </c>
      <c r="I10" s="38">
        <v>72.192030988491496</v>
      </c>
      <c r="J10" s="40">
        <v>140.0671244844774</v>
      </c>
      <c r="L10" s="77" t="s">
        <v>129</v>
      </c>
      <c r="M10" s="277">
        <v>1.4217731735858767</v>
      </c>
      <c r="N10" s="56">
        <v>1.3891968717992575</v>
      </c>
      <c r="O10" s="295">
        <f t="shared" si="0"/>
        <v>4.7392439119529222</v>
      </c>
      <c r="P10" s="296">
        <f t="shared" si="1"/>
        <v>4.6306562393308583</v>
      </c>
    </row>
    <row r="11" spans="1:16" x14ac:dyDescent="0.25">
      <c r="A11" s="328"/>
      <c r="B11" s="12" t="s">
        <v>130</v>
      </c>
      <c r="C11" s="38" t="s">
        <v>100</v>
      </c>
      <c r="D11" s="38" t="s">
        <v>100</v>
      </c>
      <c r="E11" s="38" t="s">
        <v>100</v>
      </c>
      <c r="F11" s="12" t="s">
        <v>100</v>
      </c>
      <c r="H11" s="77" t="s">
        <v>130</v>
      </c>
      <c r="I11" s="38">
        <v>104.38877580496718</v>
      </c>
      <c r="J11" s="40">
        <v>99.740018944355995</v>
      </c>
      <c r="L11" s="77" t="s">
        <v>130</v>
      </c>
      <c r="M11" s="277">
        <v>5.1570967741935485</v>
      </c>
      <c r="N11" s="56">
        <v>1.1333587786259542</v>
      </c>
      <c r="O11" s="295">
        <f t="shared" si="0"/>
        <v>17.190322580645162</v>
      </c>
      <c r="P11" s="296">
        <f t="shared" si="1"/>
        <v>3.7778625954198475</v>
      </c>
    </row>
    <row r="12" spans="1:16" x14ac:dyDescent="0.25">
      <c r="A12" s="328"/>
      <c r="B12" s="12" t="s">
        <v>32</v>
      </c>
      <c r="C12" s="38" t="s">
        <v>100</v>
      </c>
      <c r="D12" s="38" t="s">
        <v>100</v>
      </c>
      <c r="E12" s="38">
        <v>16.836666666666666</v>
      </c>
      <c r="F12" s="12" t="s">
        <v>100</v>
      </c>
      <c r="H12" s="77" t="s">
        <v>32</v>
      </c>
      <c r="I12" s="38">
        <v>95.581200085915668</v>
      </c>
      <c r="J12" s="40">
        <v>81.014586140237824</v>
      </c>
      <c r="L12" s="77" t="s">
        <v>32</v>
      </c>
      <c r="M12" s="277">
        <v>2.4958333333333331</v>
      </c>
      <c r="N12" s="56">
        <v>0.43904761904761908</v>
      </c>
      <c r="O12" s="295">
        <f t="shared" si="0"/>
        <v>8.3194444444444429</v>
      </c>
      <c r="P12" s="296">
        <f t="shared" si="1"/>
        <v>1.4634920634920636</v>
      </c>
    </row>
    <row r="13" spans="1:16" x14ac:dyDescent="0.25">
      <c r="A13" s="328"/>
      <c r="B13" s="12" t="s">
        <v>131</v>
      </c>
      <c r="C13" s="38" t="s">
        <v>100</v>
      </c>
      <c r="D13" s="38" t="s">
        <v>100</v>
      </c>
      <c r="E13" s="38" t="s">
        <v>100</v>
      </c>
      <c r="F13" s="12" t="s">
        <v>100</v>
      </c>
      <c r="H13" s="77" t="s">
        <v>131</v>
      </c>
      <c r="I13" s="38">
        <v>88.946158218364076</v>
      </c>
      <c r="J13" s="40">
        <v>93.280111610603015</v>
      </c>
      <c r="L13" s="77" t="s">
        <v>131</v>
      </c>
      <c r="M13" s="277">
        <v>1.5435164835164836</v>
      </c>
      <c r="N13" s="56">
        <v>0.79351648351648363</v>
      </c>
      <c r="O13" s="295">
        <f t="shared" si="0"/>
        <v>5.1450549450549454</v>
      </c>
      <c r="P13" s="296">
        <f t="shared" si="1"/>
        <v>2.6450549450549454</v>
      </c>
    </row>
    <row r="14" spans="1:16" x14ac:dyDescent="0.25">
      <c r="A14" s="328"/>
      <c r="B14" s="12" t="s">
        <v>35</v>
      </c>
      <c r="C14" s="38">
        <v>35.29</v>
      </c>
      <c r="D14" s="38">
        <v>52.833333333333336</v>
      </c>
      <c r="E14" s="38">
        <v>67.63666666666667</v>
      </c>
      <c r="F14" s="12" t="s">
        <v>100</v>
      </c>
      <c r="H14" s="77" t="s">
        <v>35</v>
      </c>
      <c r="I14" s="38">
        <v>76.646018349604745</v>
      </c>
      <c r="J14" s="40">
        <v>94.180382094100182</v>
      </c>
      <c r="L14" s="77" t="s">
        <v>35</v>
      </c>
      <c r="M14" s="277">
        <v>1.2741916167664671</v>
      </c>
      <c r="N14" s="56">
        <v>0.23334437086092716</v>
      </c>
      <c r="O14" s="295">
        <f t="shared" si="0"/>
        <v>4.2473053892215571</v>
      </c>
      <c r="P14" s="296">
        <f t="shared" si="1"/>
        <v>0.77781456953642381</v>
      </c>
    </row>
    <row r="15" spans="1:16" x14ac:dyDescent="0.25">
      <c r="A15" s="328"/>
      <c r="B15" s="12" t="s">
        <v>132</v>
      </c>
      <c r="C15" s="38">
        <v>574.43333333333339</v>
      </c>
      <c r="D15" s="38">
        <v>175.93999999999997</v>
      </c>
      <c r="E15" s="38">
        <v>314.80333333333334</v>
      </c>
      <c r="F15" s="38">
        <v>0.60499999999999998</v>
      </c>
      <c r="H15" s="77" t="s">
        <v>132</v>
      </c>
      <c r="I15" s="38">
        <v>105.63803531924144</v>
      </c>
      <c r="J15" s="40">
        <v>107.20451145126022</v>
      </c>
      <c r="L15" s="77" t="s">
        <v>132</v>
      </c>
      <c r="M15" s="277">
        <v>0.32761257035647279</v>
      </c>
      <c r="N15" s="56">
        <v>0.12314410480349344</v>
      </c>
      <c r="O15" s="295">
        <f t="shared" si="0"/>
        <v>1.0920419011882427</v>
      </c>
      <c r="P15" s="296">
        <f t="shared" si="1"/>
        <v>0.41048034934497818</v>
      </c>
    </row>
    <row r="16" spans="1:16" x14ac:dyDescent="0.25">
      <c r="A16" s="328"/>
      <c r="B16" s="12" t="s">
        <v>133</v>
      </c>
      <c r="C16" s="38">
        <v>5.3979709877870254</v>
      </c>
      <c r="D16" s="38">
        <v>9.7999651935341863</v>
      </c>
      <c r="E16" s="38">
        <v>27.832785643356569</v>
      </c>
      <c r="F16" s="12" t="s">
        <v>100</v>
      </c>
      <c r="H16" s="77" t="s">
        <v>133</v>
      </c>
      <c r="I16" s="38">
        <v>87.662503089932514</v>
      </c>
      <c r="J16" s="40">
        <v>99.611769513690234</v>
      </c>
      <c r="L16" s="77" t="s">
        <v>133</v>
      </c>
      <c r="M16" s="277">
        <v>0.72459183673469396</v>
      </c>
      <c r="N16" s="56">
        <v>0.92563291139240511</v>
      </c>
      <c r="O16" s="295">
        <f t="shared" si="0"/>
        <v>2.41530612244898</v>
      </c>
      <c r="P16" s="296">
        <f t="shared" si="1"/>
        <v>3.085443037974684</v>
      </c>
    </row>
    <row r="17" spans="1:16" ht="15.75" thickBot="1" x14ac:dyDescent="0.3">
      <c r="A17" s="329"/>
      <c r="B17" s="13" t="s">
        <v>134</v>
      </c>
      <c r="C17" s="51" t="s">
        <v>100</v>
      </c>
      <c r="D17" s="51" t="s">
        <v>100</v>
      </c>
      <c r="E17" s="51" t="s">
        <v>100</v>
      </c>
      <c r="F17" s="13" t="s">
        <v>100</v>
      </c>
      <c r="H17" s="79" t="s">
        <v>134</v>
      </c>
      <c r="I17" s="51">
        <v>92.345913944391597</v>
      </c>
      <c r="J17" s="215">
        <v>83.452267681573105</v>
      </c>
      <c r="L17" s="79" t="s">
        <v>134</v>
      </c>
      <c r="M17" s="278">
        <v>4.0075000000000003</v>
      </c>
      <c r="N17" s="57">
        <v>0.51762295081967213</v>
      </c>
      <c r="O17" s="301">
        <f t="shared" si="0"/>
        <v>13.358333333333334</v>
      </c>
      <c r="P17" s="302">
        <f t="shared" si="1"/>
        <v>1.7254098360655736</v>
      </c>
    </row>
    <row r="18" spans="1:16" ht="15.75" thickBot="1" x14ac:dyDescent="0.3">
      <c r="A18" s="216" t="s">
        <v>156</v>
      </c>
      <c r="B18" s="217"/>
      <c r="C18" s="218">
        <f>SUM(C6:C17)</f>
        <v>618.18809792366108</v>
      </c>
      <c r="D18" s="218">
        <f t="shared" ref="D18:F18" si="2">SUM(D6:D17)</f>
        <v>241.2990120358146</v>
      </c>
      <c r="E18" s="218">
        <f t="shared" si="2"/>
        <v>430.82180613096926</v>
      </c>
      <c r="F18" s="219">
        <f t="shared" si="2"/>
        <v>0.60499999999999998</v>
      </c>
    </row>
    <row r="19" spans="1:16" ht="15.75" thickBot="1" x14ac:dyDescent="0.3"/>
    <row r="20" spans="1:16" x14ac:dyDescent="0.25">
      <c r="B20" s="26" t="s">
        <v>14</v>
      </c>
      <c r="C20" s="27" t="s">
        <v>91</v>
      </c>
      <c r="D20" s="27"/>
      <c r="E20" s="27"/>
      <c r="F20" s="28"/>
    </row>
    <row r="21" spans="1:16" x14ac:dyDescent="0.25">
      <c r="B21" s="29" t="s">
        <v>17</v>
      </c>
      <c r="C21" s="1" t="s">
        <v>92</v>
      </c>
      <c r="D21" s="1"/>
      <c r="E21" s="1"/>
      <c r="F21" s="30"/>
    </row>
    <row r="22" spans="1:16" x14ac:dyDescent="0.25">
      <c r="B22" s="29" t="s">
        <v>28</v>
      </c>
      <c r="C22" s="1" t="s">
        <v>93</v>
      </c>
      <c r="D22" s="1"/>
      <c r="E22" s="1"/>
      <c r="F22" s="30"/>
    </row>
    <row r="23" spans="1:16" ht="15.75" thickBot="1" x14ac:dyDescent="0.3">
      <c r="B23" s="31" t="s">
        <v>15</v>
      </c>
      <c r="C23" s="32" t="s">
        <v>94</v>
      </c>
      <c r="D23" s="32"/>
      <c r="E23" s="32"/>
      <c r="F23" s="33"/>
    </row>
  </sheetData>
  <protectedRanges>
    <protectedRange sqref="B6:B17 F6:F17 C8:D13 E8:E11 E13 C17:E17 C6:E6" name="Rango2"/>
  </protectedRanges>
  <mergeCells count="6">
    <mergeCell ref="C3:E3"/>
    <mergeCell ref="C4:E4"/>
    <mergeCell ref="A6:A17"/>
    <mergeCell ref="H4:J4"/>
    <mergeCell ref="O4:P4"/>
    <mergeCell ref="M4:N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2428E0EAD6D5498BDBB12511F7512D" ma:contentTypeVersion="15" ma:contentTypeDescription="Crear nuevo documento." ma:contentTypeScope="" ma:versionID="0c76d863c3ecc22ee296bcf1b8da7551">
  <xsd:schema xmlns:xsd="http://www.w3.org/2001/XMLSchema" xmlns:xs="http://www.w3.org/2001/XMLSchema" xmlns:p="http://schemas.microsoft.com/office/2006/metadata/properties" xmlns:ns2="6a1f963b-ced7-40fe-9dd3-78e0736f4e74" xmlns:ns3="69fc4127-bc75-4118-8a27-49541b8abccc" targetNamespace="http://schemas.microsoft.com/office/2006/metadata/properties" ma:root="true" ma:fieldsID="0ad7d32232026fbb27016399ae30564f" ns2:_="" ns3:_="">
    <xsd:import namespace="6a1f963b-ced7-40fe-9dd3-78e0736f4e74"/>
    <xsd:import namespace="69fc4127-bc75-4118-8a27-49541b8abc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f963b-ced7-40fe-9dd3-78e0736f4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e2e5dc17-cc22-4b20-95c3-3ff214506e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fc4127-bc75-4118-8a27-49541b8abcc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c223e0b-5bd6-446c-aae6-4a27c22cba1a}" ma:internalName="TaxCatchAll" ma:showField="CatchAllData" ma:web="69fc4127-bc75-4118-8a27-49541b8abc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fc4127-bc75-4118-8a27-49541b8abccc" xsi:nil="true"/>
    <lcf76f155ced4ddcb4097134ff3c332f xmlns="6a1f963b-ced7-40fe-9dd3-78e0736f4e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454721-B81D-4ED2-AEDD-4022EE9890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2CA62-1742-4DD8-A74A-AA96283B3E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1f963b-ced7-40fe-9dd3-78e0736f4e74"/>
    <ds:schemaRef ds:uri="69fc4127-bc75-4118-8a27-49541b8abc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70865B-4D5B-4434-85CE-5572D8859F8E}">
  <ds:schemaRefs>
    <ds:schemaRef ds:uri="http://purl.org/dc/elements/1.1/"/>
    <ds:schemaRef ds:uri="69fc4127-bc75-4118-8a27-49541b8abccc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a1f963b-ced7-40fe-9dd3-78e0736f4e74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PhACs</vt:lpstr>
      <vt:lpstr>EDCs</vt:lpstr>
      <vt:lpstr>TCS</vt:lpstr>
      <vt:lpstr>Pesticides</vt:lpstr>
      <vt:lpstr>WL2015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jcast</dc:creator>
  <cp:keywords/>
  <dc:description/>
  <cp:lastModifiedBy>Gianluigi Buttiglieri ICRA</cp:lastModifiedBy>
  <cp:revision/>
  <dcterms:created xsi:type="dcterms:W3CDTF">2023-03-30T10:46:16Z</dcterms:created>
  <dcterms:modified xsi:type="dcterms:W3CDTF">2023-07-10T19:52:41Z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0x010100A72428E0EAD6D5498BDBB12511F7512D</vt:lpwstr>
  </property>
  <property fmtid="{D5CDD505-2E9C-101B-9397-08002B2CF9AE}" pid="3" name="MediaServiceImageTags">
    <vt:lpwstr/>
  </property>
</Properties>
</file>